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E.1.1 Železniční svršek a spodek\"/>
    </mc:Choice>
  </mc:AlternateContent>
  <bookViews>
    <workbookView xWindow="0" yWindow="0" windowWidth="28800" windowHeight="1213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pol.rozp'!$A$1:$K$99</definedName>
  </definedNames>
  <calcPr calcId="152511"/>
</workbook>
</file>

<file path=xl/calcChain.xml><?xml version="1.0" encoding="utf-8"?>
<calcChain xmlns="http://schemas.openxmlformats.org/spreadsheetml/2006/main">
  <c r="K97" i="5" l="1"/>
  <c r="I97" i="5" l="1"/>
  <c r="G97" i="5"/>
  <c r="K78" i="5"/>
  <c r="I78" i="5"/>
  <c r="G78" i="5"/>
  <c r="K30" i="5"/>
  <c r="G30" i="5" l="1"/>
  <c r="I30" i="5"/>
  <c r="K95" i="5" l="1"/>
  <c r="I52" i="5"/>
  <c r="I53" i="5"/>
  <c r="I54" i="5"/>
  <c r="I55" i="5"/>
  <c r="I56" i="5"/>
  <c r="I57" i="5"/>
  <c r="I58" i="5"/>
  <c r="I59" i="5"/>
  <c r="I60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31" i="5"/>
  <c r="I32" i="5"/>
  <c r="I33" i="5"/>
  <c r="I34" i="5"/>
  <c r="I35" i="5"/>
  <c r="I36" i="5"/>
  <c r="I37" i="5"/>
  <c r="I38" i="5"/>
  <c r="I29" i="5"/>
  <c r="K92" i="5"/>
  <c r="K93" i="5"/>
  <c r="K94" i="5"/>
  <c r="K96" i="5"/>
  <c r="K91" i="5"/>
  <c r="K73" i="5"/>
  <c r="K74" i="5"/>
  <c r="K75" i="5"/>
  <c r="K76" i="5"/>
  <c r="K77" i="5"/>
  <c r="K79" i="5"/>
  <c r="K80" i="5"/>
  <c r="K81" i="5"/>
  <c r="K82" i="5"/>
  <c r="K83" i="5"/>
  <c r="K84" i="5"/>
  <c r="K85" i="5"/>
  <c r="K86" i="5"/>
  <c r="K87" i="5"/>
  <c r="K65" i="5"/>
  <c r="K66" i="5"/>
  <c r="K67" i="5"/>
  <c r="K68" i="5"/>
  <c r="K69" i="5"/>
  <c r="K70" i="5"/>
  <c r="K71" i="5"/>
  <c r="K72" i="5"/>
  <c r="K64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29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12" i="5"/>
  <c r="I91" i="5"/>
  <c r="I92" i="5"/>
  <c r="I93" i="5"/>
  <c r="I94" i="5"/>
  <c r="I95" i="5"/>
  <c r="G91" i="5"/>
  <c r="G92" i="5"/>
  <c r="G93" i="5"/>
  <c r="G94" i="5"/>
  <c r="I87" i="5"/>
  <c r="I79" i="5"/>
  <c r="I80" i="5"/>
  <c r="I81" i="5"/>
  <c r="I82" i="5"/>
  <c r="I83" i="5"/>
  <c r="I84" i="5"/>
  <c r="I85" i="5"/>
  <c r="I86" i="5"/>
  <c r="G79" i="5"/>
  <c r="G80" i="5"/>
  <c r="G81" i="5"/>
  <c r="G82" i="5"/>
  <c r="G83" i="5"/>
  <c r="G84" i="5"/>
  <c r="G85" i="5"/>
  <c r="G86" i="5"/>
  <c r="G87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29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K27" i="5" l="1"/>
  <c r="G89" i="5"/>
  <c r="I89" i="5"/>
  <c r="K89" i="5"/>
  <c r="G62" i="5"/>
  <c r="I62" i="5"/>
  <c r="K62" i="5"/>
  <c r="A33" i="5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I22" i="5"/>
  <c r="I23" i="5"/>
  <c r="I24" i="5"/>
  <c r="I25" i="5"/>
  <c r="G22" i="5"/>
  <c r="G23" i="5"/>
  <c r="G24" i="5"/>
  <c r="G25" i="5"/>
  <c r="I12" i="5"/>
  <c r="I13" i="5"/>
  <c r="I14" i="5"/>
  <c r="I15" i="5"/>
  <c r="I16" i="5"/>
  <c r="I17" i="5"/>
  <c r="I18" i="5"/>
  <c r="I19" i="5"/>
  <c r="I20" i="5"/>
  <c r="I21" i="5"/>
  <c r="G12" i="5"/>
  <c r="G13" i="5"/>
  <c r="G14" i="5"/>
  <c r="G15" i="5"/>
  <c r="G16" i="5"/>
  <c r="G17" i="5"/>
  <c r="G18" i="5"/>
  <c r="G19" i="5"/>
  <c r="G20" i="5"/>
  <c r="G21" i="5"/>
  <c r="C99" i="5"/>
  <c r="I96" i="5"/>
  <c r="G96" i="5"/>
  <c r="K99" i="5"/>
  <c r="G95" i="5"/>
  <c r="C89" i="5"/>
  <c r="C62" i="5"/>
  <c r="C27" i="5"/>
  <c r="A78" i="5" l="1"/>
  <c r="A79" i="5" s="1"/>
  <c r="A80" i="5" s="1"/>
  <c r="A81" i="5" s="1"/>
  <c r="A82" i="5" s="1"/>
  <c r="A83" i="5" s="1"/>
  <c r="A84" i="5" s="1"/>
  <c r="A85" i="5" s="1"/>
  <c r="A86" i="5" s="1"/>
  <c r="A87" i="5" s="1"/>
  <c r="A91" i="5" s="1"/>
  <c r="A92" i="5" s="1"/>
  <c r="A93" i="5" s="1"/>
  <c r="A94" i="5" s="1"/>
  <c r="A95" i="5" s="1"/>
  <c r="A96" i="5" s="1"/>
  <c r="I99" i="5"/>
  <c r="G99" i="5"/>
  <c r="I27" i="5"/>
  <c r="G27" i="5"/>
  <c r="K1" i="5" l="1"/>
</calcChain>
</file>

<file path=xl/comments1.xml><?xml version="1.0" encoding="utf-8"?>
<comments xmlns="http://schemas.openxmlformats.org/spreadsheetml/2006/main">
  <authors>
    <author>jiri.zakravsky</author>
  </authors>
  <commentList>
    <comment ref="O6" authorId="0" shape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 shape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</commentList>
</comments>
</file>

<file path=xl/sharedStrings.xml><?xml version="1.0" encoding="utf-8"?>
<sst xmlns="http://schemas.openxmlformats.org/spreadsheetml/2006/main" count="462" uniqueCount="367">
  <si>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</si>
  <si>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</si>
  <si>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</si>
  <si>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</si>
  <si>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</si>
  <si>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</si>
  <si>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</si>
  <si>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</si>
  <si>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</si>
  <si>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</si>
  <si>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</si>
  <si>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</si>
  <si>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</si>
  <si>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</si>
  <si>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</si>
  <si>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</si>
  <si>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</si>
  <si>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</si>
  <si>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</si>
  <si>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</si>
  <si>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</si>
  <si>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</si>
  <si>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</si>
  <si>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</si>
  <si>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</si>
  <si>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</si>
  <si>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</si>
  <si>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</si>
  <si>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</si>
  <si>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</si>
  <si>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Celkem za 1</t>
  </si>
  <si>
    <t>5</t>
  </si>
  <si>
    <t>Celkem za 5</t>
  </si>
  <si>
    <t>Komunikace</t>
  </si>
  <si>
    <t>Celkem za 9</t>
  </si>
  <si>
    <t>9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</si>
  <si>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</si>
  <si>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</si>
  <si>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</si>
  <si>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</si>
  <si>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</si>
  <si>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</si>
  <si>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1</t>
  </si>
  <si>
    <t xml:space="preserve">Odstranění podkladu pl do 50 m2 živičných tl 100 mm   </t>
  </si>
  <si>
    <t xml:space="preserve">Dočasné zajištění kabelů a kabelových tratí ze 3 volně ložených kabelů   </t>
  </si>
  <si>
    <t xml:space="preserve">Odkopávky a prokopávky nezapažené pro spodní stavbu železnic do 100 m3 v hornině tř. 3   </t>
  </si>
  <si>
    <t xml:space="preserve">Příplatek k odkopávkám pro spodní stavbu železnic v hornině tř. 3 za ztížení při rekonstrukci   </t>
  </si>
  <si>
    <t xml:space="preserve">Příplatek k odkopávkám pro spodní stavbu železnic v hornině tř. 3 za lepivost   </t>
  </si>
  <si>
    <t xml:space="preserve">Odkopávky a prokopávky nezapažené pro spodní stavbu železnic do 100 m3 v hornině tř. 4   </t>
  </si>
  <si>
    <t xml:space="preserve">Příplatek k odkopávkám pro spodní stavbu železnic v hornině tř. 4 za ztížení při rekonstrukci   </t>
  </si>
  <si>
    <t xml:space="preserve">Příplatek k odkopávkám pro spodní stavbu železnic v hornině tř. 4 za lepivost   </t>
  </si>
  <si>
    <t xml:space="preserve">Vodorovné přemístění do 10000 m výkopku/sypaniny z horniny tř. 1 až 4   </t>
  </si>
  <si>
    <t xml:space="preserve">Příplatek k vodorovnému přemístění výkopku/sypaniny z horniny tř. 1 až 4 ZKD 1000 m přes 10000 m   </t>
  </si>
  <si>
    <t xml:space="preserve">Nakládání výkopku z hornin tř. 1 až 4 do 100 m3   </t>
  </si>
  <si>
    <t xml:space="preserve">Uložení sypaniny na skládky   </t>
  </si>
  <si>
    <t xml:space="preserve">Zásyp jam, šachet rýh nebo kolem objektů sypaninou se zhutněním   </t>
  </si>
  <si>
    <t xml:space="preserve">Svahování v zářezech v hornině tř. 1 až 4   </t>
  </si>
  <si>
    <t>113107142</t>
  </si>
  <si>
    <t>119001421</t>
  </si>
  <si>
    <t>122202501</t>
  </si>
  <si>
    <t>122202508</t>
  </si>
  <si>
    <t>122202509</t>
  </si>
  <si>
    <t>122302501</t>
  </si>
  <si>
    <t>122302508</t>
  </si>
  <si>
    <t>122302509</t>
  </si>
  <si>
    <t>162701105</t>
  </si>
  <si>
    <t>162701109</t>
  </si>
  <si>
    <t>167101101</t>
  </si>
  <si>
    <t>171201201</t>
  </si>
  <si>
    <t>174101101</t>
  </si>
  <si>
    <t>182101101</t>
  </si>
  <si>
    <t>m2</t>
  </si>
  <si>
    <t>m</t>
  </si>
  <si>
    <t>m3</t>
  </si>
  <si>
    <t xml:space="preserve">Kolejové lože z kameniva hrubého drceného   </t>
  </si>
  <si>
    <t xml:space="preserve">Odstranění kolejového lože z kameniva po rozebrání koleje   </t>
  </si>
  <si>
    <t xml:space="preserve">Zřízení koleje z kolejových polí z kolejnic S49 rozdělení u pražce betonové   </t>
  </si>
  <si>
    <t xml:space="preserve">Kolej z kolejnic S49 v ose pražce betonové bez podkladnic pružná svěrka rozdělení u   </t>
  </si>
  <si>
    <t xml:space="preserve">pražec vystrojený B - 91 S/2 - PA pružný bezpodkladnicový,svěrka Skl.14   </t>
  </si>
  <si>
    <t xml:space="preserve">Kolej z kolejnic S49 v ose pražce ocelové "Y", rozdělení "k"   </t>
  </si>
  <si>
    <t xml:space="preserve">pražec vystrojený ocelový "Y" základní   </t>
  </si>
  <si>
    <t xml:space="preserve">pražec vystrojený ocelový "Y" přechodový   </t>
  </si>
  <si>
    <t xml:space="preserve">Vyjmutí kolejových polí na pražcích dřevěných bez rozebrání   </t>
  </si>
  <si>
    <t xml:space="preserve">Rozebrání kolejových polí na pražcích dřevěných na základně   </t>
  </si>
  <si>
    <t xml:space="preserve">Příplatek za ztížení rozebrání kolejových polí na základně při rekonstrukcích   </t>
  </si>
  <si>
    <t xml:space="preserve">Vyjmutí kolejových polí na pražcích betonových bez rozebrání   </t>
  </si>
  <si>
    <t xml:space="preserve">Rozebrání kolejových polí na pražcích betonových na základně   </t>
  </si>
  <si>
    <t xml:space="preserve">Příplatek za ztížení vyjmutí kolejových polí bez rozebrání při rekonstrukcích   </t>
  </si>
  <si>
    <t xml:space="preserve">Směrový a výškový posun stávající koleje automatickou podbíječkou - pražce ocelové "Y"   </t>
  </si>
  <si>
    <t xml:space="preserve">Posunutí pražců ve směru osy koleje na roštu   </t>
  </si>
  <si>
    <t xml:space="preserve">Směrové a výškové vyrovnání koleje automatickou podbíječkou   </t>
  </si>
  <si>
    <t xml:space="preserve">Dynamická stabilizace   </t>
  </si>
  <si>
    <t xml:space="preserve">Výměna kolejnic S49 ojedinělá   </t>
  </si>
  <si>
    <t xml:space="preserve">kolejnice železniční tvar 49 E1 (S49) jakost skupina I   </t>
  </si>
  <si>
    <t xml:space="preserve">Příplatek za ztížení výměny kolejnic při rekonstrukcích   </t>
  </si>
  <si>
    <t xml:space="preserve">Zřízení kolejnicového styku S49   </t>
  </si>
  <si>
    <t xml:space="preserve">Stykové svařování kolejnic odtavením ojedinělé tvaru S49   </t>
  </si>
  <si>
    <t xml:space="preserve">Zřízení BK dle předpisu S3/2   </t>
  </si>
  <si>
    <t xml:space="preserve">Stykové svařování kolejnic odtavením průběžné tvaru S49   </t>
  </si>
  <si>
    <t xml:space="preserve">Stykové svařování kolejnic odtavením na roštu tvaru S49   </t>
  </si>
  <si>
    <t xml:space="preserve">Řezání kolejnic pilou   </t>
  </si>
  <si>
    <t xml:space="preserve">Podklad ze štěrkodrtě ŠD tl 200 mm   </t>
  </si>
  <si>
    <t xml:space="preserve">Asfaltový beton vrstva podkladní ACP 16 (obalované kamenivo OKS) tl 50 mm š do 3 m   </t>
  </si>
  <si>
    <t xml:space="preserve">Postřik živičný spojovací ze silniční emulze v množství do 0,7 kg/m2   </t>
  </si>
  <si>
    <t xml:space="preserve">Asfaltový beton vrstva obrusná ACO 11 (ABS) tř. I tl 50 mm š do 3 m z modifikovaného asfaltu   </t>
  </si>
  <si>
    <t>kus</t>
  </si>
  <si>
    <t>t</t>
  </si>
  <si>
    <t>511532111</t>
  </si>
  <si>
    <t>512502121</t>
  </si>
  <si>
    <t>521352114</t>
  </si>
  <si>
    <t>521357224</t>
  </si>
  <si>
    <t>592118990</t>
  </si>
  <si>
    <t>52135722R</t>
  </si>
  <si>
    <t>59211899R</t>
  </si>
  <si>
    <t>5921189R1</t>
  </si>
  <si>
    <t>525010012</t>
  </si>
  <si>
    <t>525010021</t>
  </si>
  <si>
    <t>525019095</t>
  </si>
  <si>
    <t>525040012</t>
  </si>
  <si>
    <t>525040021</t>
  </si>
  <si>
    <t>525099095</t>
  </si>
  <si>
    <t>54212111R</t>
  </si>
  <si>
    <t>54230111R</t>
  </si>
  <si>
    <t>54319111R</t>
  </si>
  <si>
    <t>54319119R</t>
  </si>
  <si>
    <t>545111311</t>
  </si>
  <si>
    <t>134905100</t>
  </si>
  <si>
    <t>545112995</t>
  </si>
  <si>
    <t>54652111R</t>
  </si>
  <si>
    <t>548911122</t>
  </si>
  <si>
    <t>54891119R</t>
  </si>
  <si>
    <t>548912221</t>
  </si>
  <si>
    <t>548912321</t>
  </si>
  <si>
    <t>548930011</t>
  </si>
  <si>
    <t>564861111</t>
  </si>
  <si>
    <t>565135111</t>
  </si>
  <si>
    <t>573231111</t>
  </si>
  <si>
    <t>577144131</t>
  </si>
  <si>
    <t xml:space="preserve">Zřízení zajišťovací značky (případně přemístění stávající do nové polohy)   </t>
  </si>
  <si>
    <t xml:space="preserve">Řezání spár pro vytvoření komůrky š 20 mm hl 40 mm pro těsnící zálivku v živičném krytu   </t>
  </si>
  <si>
    <t xml:space="preserve">Těsnění spár zálivkou za studena pro komůrky š 20 mm hl 40 mm bez těsnicího profilu   </t>
  </si>
  <si>
    <t xml:space="preserve">Řezání stávajícího živičného krytu hl do 100 mm   </t>
  </si>
  <si>
    <t xml:space="preserve">Rozebrání přejezdu   </t>
  </si>
  <si>
    <t xml:space="preserve">Úrovňový přejezd betonový (např. Bodan) dl. 2,64m vč. závěrných zídek a základu (střední část z výzisku)   </t>
  </si>
  <si>
    <t xml:space="preserve">Úprava drážní stezky z drti kamenné zhutněné tl 50 mm   </t>
  </si>
  <si>
    <t xml:space="preserve">Úprava drážní stezky z drti kamenné zhutněné tl 100 mm   </t>
  </si>
  <si>
    <t xml:space="preserve">Úprava drážní stezky z drti kamenné zhutněné tl 150 mm   </t>
  </si>
  <si>
    <t xml:space="preserve">Úprava drážní stezky z drti kamenné zhutněné tl 200 mm   </t>
  </si>
  <si>
    <t xml:space="preserve">Úprava drážní stezky z drti kamenné zhutněné tl 300 mm   </t>
  </si>
  <si>
    <t xml:space="preserve">Úprava drážní stezky z drti kamenné zhutněné tl 400 mm   </t>
  </si>
  <si>
    <t xml:space="preserve">Úprava drážní stezky z drti kamenné zhutněné tl 500 mm   </t>
  </si>
  <si>
    <t xml:space="preserve">Vyjmutí a zpětné osazení štěrbinového odvodňovacího betonového žlabu   </t>
  </si>
  <si>
    <t>91453111R</t>
  </si>
  <si>
    <t>919112233</t>
  </si>
  <si>
    <t>919121233</t>
  </si>
  <si>
    <t>919735112</t>
  </si>
  <si>
    <t>921901111</t>
  </si>
  <si>
    <t>92192113R</t>
  </si>
  <si>
    <t>922561125</t>
  </si>
  <si>
    <t>922561129</t>
  </si>
  <si>
    <t>922561133</t>
  </si>
  <si>
    <t>922561134</t>
  </si>
  <si>
    <t>922561136</t>
  </si>
  <si>
    <t>922561137</t>
  </si>
  <si>
    <t>922561139</t>
  </si>
  <si>
    <t>93511412R</t>
  </si>
  <si>
    <t xml:space="preserve">Odvoz suti a vybouraných hmot z meziskládky na skládku do 1 km s naložením a se složením   </t>
  </si>
  <si>
    <t xml:space="preserve">Příplatek k odvozu suti a vybouraných hmot na skládku ZKD 1 km přes 1 km   </t>
  </si>
  <si>
    <t xml:space="preserve">Vodorovná doprava suti ze sypkých materiálů do 1 km   </t>
  </si>
  <si>
    <t xml:space="preserve">Příplatek ZKD 1 km u vodorovné dopravy suti ze sypkých materiálů   </t>
  </si>
  <si>
    <t xml:space="preserve">Nakládání suti na dopravní prostředky pro vodorovnou dopravu   </t>
  </si>
  <si>
    <t xml:space="preserve">Vodorovné přemístění vybouraných hmot do 7 km   </t>
  </si>
  <si>
    <t xml:space="preserve">Příplatek ZKD 1 km u vodorovného přemístění vybouraných hmot   </t>
  </si>
  <si>
    <t xml:space="preserve">Příplatek za ztížení dopravy vybouraných hmot při rekonstrukcích   </t>
  </si>
  <si>
    <t>997013511</t>
  </si>
  <si>
    <t>997013509</t>
  </si>
  <si>
    <t>997221551</t>
  </si>
  <si>
    <t>997221559</t>
  </si>
  <si>
    <t>997221611</t>
  </si>
  <si>
    <t>997241519</t>
  </si>
  <si>
    <t>997241520</t>
  </si>
  <si>
    <t xml:space="preserve">Přesun hmot pro železniční svršek drah kolejových o sklonu přes 1,5 do 2,5 %   </t>
  </si>
  <si>
    <t>998242013</t>
  </si>
  <si>
    <t xml:space="preserve">Poplatek za uložení stavebního železobetonového odpadu na skládce (skládkovné)   </t>
  </si>
  <si>
    <t xml:space="preserve">Poplatek za uložení stavebního odpadu z plastických hmot na skládce (skládkovné)   </t>
  </si>
  <si>
    <t xml:space="preserve">Poplatek za uložení stavebního odpadu z izolačních hmot na skládce (skládkovné)   </t>
  </si>
  <si>
    <t xml:space="preserve">Poplatek za uložení stavebního odpadu s oleji nebo ropnými látkami na skládce (skládkovné)   </t>
  </si>
  <si>
    <t xml:space="preserve">Poplatek za uložení odpadu z asfaltových povrchů na skládce (skládkovné)   </t>
  </si>
  <si>
    <t xml:space="preserve">Poplatek za uložení odpadu z kameniva na skládce (skládkovné)   </t>
  </si>
  <si>
    <t>997013802</t>
  </si>
  <si>
    <t>997013813</t>
  </si>
  <si>
    <t>997013814</t>
  </si>
  <si>
    <t>997013822</t>
  </si>
  <si>
    <t>997221845</t>
  </si>
  <si>
    <t>997221855</t>
  </si>
  <si>
    <t>Smržovka - Tanvald, železniční svršek</t>
  </si>
  <si>
    <t>SO 20-10-01</t>
  </si>
  <si>
    <t>07/2014</t>
  </si>
  <si>
    <t xml:space="preserve">"kabel.trasa SSZT při úpravě stezek" (24,615890-24,591540)*1000   </t>
  </si>
  <si>
    <t xml:space="preserve">"pro stezky - viz. tabulka" 608,9   </t>
  </si>
  <si>
    <t xml:space="preserve">"svahování při úpravě stezek" 228,1   </t>
  </si>
  <si>
    <t xml:space="preserve">"viz tabulka" 1923,8-202,9   </t>
  </si>
  <si>
    <t xml:space="preserve">"využití stávajícího KP" 25   </t>
  </si>
  <si>
    <t xml:space="preserve">"km" (24,615890-24,158571)*1000-"využití stávajícího KP"25   </t>
  </si>
  <si>
    <t xml:space="preserve">"km dle PD s odečtením výzisku" 769-41   </t>
  </si>
  <si>
    <t xml:space="preserve">"km" (24,158571-23,318869)*1000   </t>
  </si>
  <si>
    <t xml:space="preserve">"viz tabulka v TZ" 636   </t>
  </si>
  <si>
    <t xml:space="preserve">"viz tabulka v TZ" 1   </t>
  </si>
  <si>
    <t xml:space="preserve">"dle TZ" 833   </t>
  </si>
  <si>
    <t xml:space="preserve">"dle TZ kolej na dř. pražcích" 833   </t>
  </si>
  <si>
    <t xml:space="preserve">"úprava rozdělení stávajícího KP" 41   </t>
  </si>
  <si>
    <t xml:space="preserve">"po výměně ŠL + po konsolidaci " (839,702+457,319)*2   </t>
  </si>
  <si>
    <t xml:space="preserve">"dle PD" 839,702+457,319   </t>
  </si>
  <si>
    <t xml:space="preserve">"úprava BK při směrových posunech" 12,5*2*4   </t>
  </si>
  <si>
    <t xml:space="preserve">"provizorní sestykování při úpravě BK" 2 *4  </t>
  </si>
  <si>
    <t xml:space="preserve">"úprava BK při směrových posunech" 4*4   </t>
  </si>
  <si>
    <t xml:space="preserve">57+39+61   </t>
  </si>
  <si>
    <t xml:space="preserve">"přejezd ev.č. P5538 a P5539" 1+1   </t>
  </si>
  <si>
    <t xml:space="preserve">"viz tabulka" 1119,4   </t>
  </si>
  <si>
    <t xml:space="preserve">"viz. tabulka" 181,6   </t>
  </si>
  <si>
    <t xml:space="preserve">"viz tabulka" 73,8   </t>
  </si>
  <si>
    <t xml:space="preserve">"viz tabulka" 40,2   </t>
  </si>
  <si>
    <t xml:space="preserve">"viz. tabulka" 109,6   </t>
  </si>
  <si>
    <t xml:space="preserve">"viz. tabulka" 341,3   </t>
  </si>
  <si>
    <t xml:space="preserve">"viz tabulka" 267,9   </t>
  </si>
  <si>
    <t xml:space="preserve">"přejezd ev.č. P5538" 4   </t>
  </si>
  <si>
    <t xml:space="preserve">(("dř. pražce" 833*1,52+"zaokrouhlení"0,84)-"pražce k dalšímu využití"130)*0,08   </t>
  </si>
  <si>
    <t xml:space="preserve">"živice z přejezdů" 5,119   </t>
  </si>
  <si>
    <t xml:space="preserve">Zřízení kolejového lože z kameniva recyklovaného   </t>
  </si>
  <si>
    <t>1720,9*0,15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</si>
  <si>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</si>
  <si>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</si>
  <si>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</si>
  <si>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</si>
  <si>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</si>
  <si>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</si>
  <si>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</si>
  <si>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</si>
  <si>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</si>
  <si>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</si>
  <si>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</si>
  <si>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</si>
  <si>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</si>
  <si>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</si>
  <si>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</si>
  <si>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 xml:space="preserve">"svařování v obloucích" 12   </t>
  </si>
  <si>
    <t xml:space="preserve">((839,702+457,319)/60+"zaokrouhlení")*2+"rozpočtová a technologická rezerva"4-"svařování v obloucích" 12   </t>
  </si>
  <si>
    <t>99700699R</t>
  </si>
  <si>
    <t xml:space="preserve">Recyklace odtěženého štěrkového lože   </t>
  </si>
  <si>
    <t>1720,9*1,808</t>
  </si>
  <si>
    <t>"živice z přejezdů" 5,119+"recyklát" 3111,387</t>
  </si>
  <si>
    <t>"odpad z recyklace na skládku" 0,6*3111,387</t>
  </si>
  <si>
    <t>"úprava BK při směrových posunech" 4+"v obloucích" 26</t>
  </si>
  <si>
    <t>99722185R</t>
  </si>
  <si>
    <t>Poplatek za uložení odpadu z kameniva na skládce (skládkovné) - odpad z recyklace</t>
  </si>
  <si>
    <t>77</t>
  </si>
  <si>
    <t>CÚ 2013</t>
  </si>
  <si>
    <t>typ řádku</t>
  </si>
  <si>
    <t>kód datové základny</t>
  </si>
  <si>
    <t>Technická specifikace</t>
  </si>
  <si>
    <t>Výkaz výměr</t>
  </si>
  <si>
    <t>Odstranění podkladů nebo krytů s přemístěním hmot na skládku na vzdálenost do 3 m nebo s naložením na dopravní prostředek v ploše jednotlivě do 50 m2 živičných, o tl. vrstvy přes 50 do 100 mm</t>
  </si>
  <si>
    <t>"přejezd ev.č. P5539" 6,873+5,881  
 "přejezd ev.č. P5538" 7,738+4,98+2,809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</si>
  <si>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</si>
  <si>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 xml:space="preserve">"přejezd ev.č. P5539" (0,419+0,472)*2,64
 "přejezd ev.č. P5538" (0,746+0,163)*3,5+0,422*2,64   </t>
  </si>
  <si>
    <t>Odkopávky a prokopávky nezapažené pro spodní stavbu železnic strojně s přemístěním výkopku v příčných profilech do 15 m nebo s naložením na dopravní prostředek v hornině tř. 3 do 100 m3</t>
  </si>
  <si>
    <t xml:space="preserve">"přejezd ev.č. P5539" (0,419+0,472)*2,64
"přejezd ev.č. P5538" (0,746+0,163)*3,5+0,422*2,64 </t>
  </si>
  <si>
    <t>Odkopávky a prokopávky nezapažené pro spodní stavbu železnic strojně s přemístěním výkopku v příčných profilech do 15 m nebo s naložením na dopravní prostředek v hornině tř. 3 Příplatek k cenám za ztížení při rekonstrukcích</t>
  </si>
  <si>
    <t>"přejezd ev.č. P5539" (0,419+0,472)*2,64
"přejezd ev.č. P5538" (0,746+0,163)*3,5+0,422*2,64</t>
  </si>
  <si>
    <t>Odkopávky a prokopávky nezapažené pro spodní stavbu železnic strojně s přemístěním výkopku v příčných profilech do 15 m nebo s naložením na dopravní prostředek v hornině tř. 3 Příplatek k cenám za lepivost horniny tř. 3</t>
  </si>
  <si>
    <t>Odkopávky a prokopávky nezapažené pro spodní stavbu železnic strojně s přemístěním výkopku v příčných profilech do 15 m nebo s naložením na dopravní prostředek v hornině tř. 4 do 100 m3</t>
  </si>
  <si>
    <t>Odkopávky a prokopávky nezapažené pro spodní stavbu železnic strojně s přemístěním výkopku v příčných profilech do 15 m nebo s naložením na dopravní prostředek v hornině tř. 4 Příplatek k cenám za ztížení při rekonstrukcích</t>
  </si>
  <si>
    <t>Odkopávky a prokopávky nezapažené pro spodní stavbu železnic strojně s přemístěním výkopku v příčných profilech do 15 m nebo s naložením na dopravní prostředek v hornině tř. 4 Příplatek k cenám za lepivost horniny tř. 4</t>
  </si>
  <si>
    <t xml:space="preserve">"pro stezky - viz. tabulka" 608,9
"přejezd ev.č. P5539" (0,419+0,472)*2,64
"přejezd ev.č. P5539 - odečet za zásyp" -(0,033+0,078+0,079+0,052)*2,64
"přejezd ev.č. P5538" ((0,746+0,163)*3,5+0,422*2,64)
"přejezd ev.č.P5538 - odečet za zásyp" -(0,08*3,5+0,241*3+0,075*2,64*2+0,038*2,6) </t>
  </si>
  <si>
    <t>Vodorovné přemístění výkopku nebo sypaniny po suchu na obvyklém dopravním prostředku, bez naložení výkopku, avšak se složením bez rozhrnutí z horniny tř. 1 až 4 na vzdálenost přes 9 000 do 10 000 m</t>
  </si>
  <si>
    <t>"pro stezky - viz. tabulka" 608,9*20
"přejezd ev.č. P5539" (0,419+0,472)*2,64*20
"přejezd ev.č. P5539 - odečet za zásyp" -(0,033+0,078+0,079+0,052)*2,64*20
"přejezd ev.č. P5538" ((0,746+0,163)*3,5+0,422*2,64)*20
"přejezd ev.č.P5538" -(0,08*3,5+0,241*3+0,075*2,64*2+0,038*2,6)*20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</si>
  <si>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</si>
  <si>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"přejezd ev.č. P5539" (0,419+0,472)*2,64
"přejezd ev.č. P5539 - odečet za zásyp" -(0,033+0,078+0,079+0,052)*2,64
"přejezd ev.č. P5538" ((0,746+0,163)*3,5+0,422*2,64) 
"přejezd ev.č.P5538" -(0,08*3,5+0,241*3+0,075*2,64*2+0,038*2,6)</t>
  </si>
  <si>
    <t>Nakládání, skládání a překládání neulehlého výkopku nebo sypaniny nakládání, množství do 100 m3, z hornin tř. 1 až 4</t>
  </si>
  <si>
    <t>"přejezd ev.č. P5539" (0,419+0,472)*2,64
"přejezd ev.č. P5538" ((0,746+0,163)*3,5+0,422*2,64)</t>
  </si>
  <si>
    <t>Uložení sypaniny na skládky</t>
  </si>
  <si>
    <t>"přejezd ev.č. P5539 - zásyp" (0,033+0,078+0,079+0,052)*2,64 
"přejezd ev.č.P5538 - zásyp" 0,08*3,5+0,241*3+0,075*2,64*2+0,038*2,6</t>
  </si>
  <si>
    <t>Zásyp sypaninou z jakékoliv horniny s uložením výkopku ve vrstvách se zhutněním jam, šachet, rýh nebo kolem objektů v těchto vykopávkách</t>
  </si>
  <si>
    <t>Svahování trvalých svahů do projektovaných profilů s potřebným přemístěním výkopku při svahování v zářezech v hornině tř. 1 až 4</t>
  </si>
  <si>
    <t xml:space="preserve">"nové zřízení - viz. tabulka" 2231,8-96,1-"recyklované"258,135
"doplnění KL při směrovém a výškovém posunu" (26,273953-25,561678)*1000*0,13
"doplnění KL při směrovém a výškovém posunu" (26,976547-26,653217)*1000*0,13
"doplnění KL při směrovém a výškovém posunu" (21,998496-21,031992)*1000*0,13 </t>
  </si>
  <si>
    <t>Kolejové lože se zhutněním z kameniva hrubého drceného</t>
  </si>
  <si>
    <t>Odstranění kolejového lože s přehozením materiálu na vzdálenost do 3 m s naložením na dopravní prostředek z kameniva (drceného, struskové štěrkoviny, štěrkopísku) po rozebrání koleje nebo kolejového rozvětvení</t>
  </si>
  <si>
    <t>Zřízení koleje stykované na pražcích z předpjatého betonu z kolejnic tvaru S 49 s normálním rozchodem z kolejových polí rozdělení u</t>
  </si>
  <si>
    <t>Zřízení koleje stykované v ose na pražcích betonových z kolejnic tvaru S 49 s normálním rozchodem bez podkladnic s pružnými svěrkami rozdělení u</t>
  </si>
  <si>
    <t>pražce betonové a železobetonové vystrojené pražce B - 91 S/2 - PA pružné bezpodkladnicové, svěrka Skl.14</t>
  </si>
  <si>
    <t>Vyjmutí kolejových polí s rozpojením styků jakékoliv soustavy a jakéhokoliv rozdělení pražců normálního rozchodu bez rozebrání do součástí na dřevěných pražcích</t>
  </si>
  <si>
    <t>Rozebrání kolejových polí na demontážní základně jakékoliv soustavy a jakéhokoliv rozdělení pražců normálního rozchodu do součástí na dřevěných pražcích</t>
  </si>
  <si>
    <t>"kolej na dř. pražcích" 833
"kolej na pražcích SB5" 150
"kolej na pražcích SB3/SB4" 288</t>
  </si>
  <si>
    <t>Rozebrání kolejových polí na demontážní základně Příplatek k cenám za ztížení práce při rekonstrukcích</t>
  </si>
  <si>
    <t>"pražce SB5" 150
"pražce SB3/SB4" 288
"pražce B91" 25</t>
  </si>
  <si>
    <t>Vyjmutí kolejových polí s rozpojením styků jakékoliv soustavy a jakéhokoliv rozdělení pražců normálního rozchodu bez rozebrání do součástí na betonových pražcích</t>
  </si>
  <si>
    <t>"kolej na pražcích SB5" 150
"kolej na pražcích SB3/SB4" 288</t>
  </si>
  <si>
    <t>Rozebrání kolejových polí na demontážní základně jakékoliv soustavy a jakéhokoliv rozdělení pražců normálního rozchodu do součástí na betonových pražcích</t>
  </si>
  <si>
    <t>"kolej na dř. pražcích" 833
"kolej na pražcích SB5" 150
"kolej na pražcích SB3/SB4" 288
"kolej na pražcích B91" 25</t>
  </si>
  <si>
    <t>Vyjmutí kolejových polí s rozpojením styků Příplatek k cenám za ztížení práce při rekonstrukcích</t>
  </si>
  <si>
    <t>Příčný posun dosavadní koleje nebo kolejového rozvětvení jakékoliv soustavy na pražcích ocelových se směrovou a výškovou úpravou, bez přemístění nebo doplnění kolejového lože do 0,50 m</t>
  </si>
  <si>
    <t>"km KÚ-ZÚ" (26,273953-25,561678)*1000
"km KÚ-ZÚ" (26,976547-26,653217)*1000
"km KÚ-ZÚ" (21,998496-21,031992)*1000</t>
  </si>
  <si>
    <t>Posunutí pražců ve směru osy koleje pro jakýkoliv rozchod koleje</t>
  </si>
  <si>
    <t>Směrové a výškové vyrovnání koleje jakékoliv soustavy na pražcích jakéhokoliv druhu a rozdělení, bez doplnění kolejového lože automatickou podbíječkou</t>
  </si>
  <si>
    <t>Výměna kolejnic délky do 25 m na pražcích jakéhokoliv druhu a rozdělení s případnou výměnou podložek pod kolejnice, avšak bez výměny podkladnice, s uložením vyzískaného materiálu na vzdálenost do 20 m nebo s naložením na dopravní prostředek ojedinělá, bez dodání kolejnic tvaru S 49</t>
  </si>
  <si>
    <t>"zřízení koleje na pražcích B91 s využitím výzisku" (457,319-25)*2*0,04939
"zřízení koleje na pražcích ocelových  Y" 839,702*2*0,04939 
"výměna kolejnic při úpravě BK"25*0,04939*4</t>
  </si>
  <si>
    <t>kolejnice železniční širokopatní tvar 49 E1 (S 49) jakostní skupina I</t>
  </si>
  <si>
    <t>Výměna kolejnic délky do 25 m Příplatek k cenám za ztížení práce při rekonstrukcích</t>
  </si>
  <si>
    <t>Stykové svařování kolejnic jakékoliv jakosti ocele odtavením ojedinělé, kolejnice tvaru S 49</t>
  </si>
  <si>
    <t xml:space="preserve">"zřízení nové BK s navázáním na stávající úseky"  839,702+457,319+2*50
"úprava BK při směrovém posunu" 12,5+2*50*4 </t>
  </si>
  <si>
    <t>Stykové svařování kolejnic jakékoliv jakosti ocele odtavením průběžné v koleji, kolejnice tvaru S 49</t>
  </si>
  <si>
    <t>Stykové svařování kolejnic jakékoliv jakosti ocele odtavením na roštu mimo kolej, kolejnice tvaru S 49</t>
  </si>
  <si>
    <t>Řezání kolejnic všech soustav pilou</t>
  </si>
  <si>
    <t>"přejezd ev.č. P5539" 1,17+1,367
"přejezd ev.č. P5538" 1,306+2,849+1,793</t>
  </si>
  <si>
    <t>Podklad ze štěrkodrti ŠD s rozprostřením a zhutněním, po zhutnění tl. 200 mm</t>
  </si>
  <si>
    <t>Asfaltový beton vrstva podkladní ACP 16 (obalované kamenivo střednězrnné - OKS) s rozprostřením a zhutněním v pruhu šířky do 3 m, po zhutnění tl. 50 mm</t>
  </si>
  <si>
    <t>"přejezd ev.č. P5539" 1,17+1,367+2,984+2,15
"přejezd ev.č. P5538" 1,306+2,849+1,793+4,275+1,021</t>
  </si>
  <si>
    <t>"přejezd ev.č. P5539" 2,984+2,15
"přejezd ev. č. P5538" 4,275+1,021</t>
  </si>
  <si>
    <t>Postřik živičný spojovací bez posypu kamenivem ze silniční emulze, v množství od 0,50 do 0,80 kg/m2</t>
  </si>
  <si>
    <t>Asfaltový beton vrstva obrusná ACO 11 (ABS) s rozprostřením a se zhutněním z modifikovaného asfaltu v pruhu šířky do 3 m, po zhutnění tl. 50 mm</t>
  </si>
  <si>
    <t xml:space="preserve">"přejezd ev.č. P5539" 1,983+2,188+2,062+3,12
"přejezd ev.č. P5538" 3,359+3,532+3,415+2,64*2+2,196    </t>
  </si>
  <si>
    <t>Řezání dilatačních spár v živičném krytu vytvoření komůrky pro těsnící zálivku šířky 20 mm, hloubky 40 mm</t>
  </si>
  <si>
    <t>"přejezd ev.č. P5539" 1,983+2,188+2,062+3,12
 "přejezd ev.č. P5538" 3,359+3,532+3,415+2,64*2+2,196</t>
  </si>
  <si>
    <t>Utěsnění dilatačních spár zálivkou za studena v cementobetonovém nebo živičném krytu včetně adhezního nátěru bez těsnicího profilu pod zálivkou, pro komůrky šířky 20 mm, hloubky 40 mm</t>
  </si>
  <si>
    <t>"přejezd ev.č. P5539" 3,12+1,983
"přejezd ev.č. P5538" 2,196+3,359</t>
  </si>
  <si>
    <t>Řezání stávajícího živičného krytu nebo podkladu hloubky přes 50 do 100 mm</t>
  </si>
  <si>
    <t>"přejezd ev.č. P5539" 2,64
"přejezd ev.č. P5538" 2,64</t>
  </si>
  <si>
    <t>Rozebrání úrovňového přejezdu nebo přejezdu pro vozíky s uložením vyzískaného materiálu na vzdálenost do 20 m</t>
  </si>
  <si>
    <t>Úprava ploch drážní stezky, sypaných nástupišť, zvýšených nástupišť drážní stezky mezi kolejemi ve stanicích a podél kolejí ve stanicích a na trati z drti kamenné se zhutněním vrstvy 50 mm</t>
  </si>
  <si>
    <t>Úprava ploch drážní stezky, sypaných nástupišť, zvýšených nástupišť drážní stezky mezi kolejemi ve stanicích a podél kolejí ve stanicích a na trati z drti kamenné se zhutněním vrstvy 100 mm</t>
  </si>
  <si>
    <t>Úprava ploch drážní stezky, sypaných nástupišť, zvýšených nástupišť drážní stezky mezi kolejemi ve stanicích a podél kolejí ve stanicích a na trati z drti kamenné se zhutněním vrstvy 150 mm</t>
  </si>
  <si>
    <t>Úprava ploch drážní stezky, sypaných nástupišť, zvýšených nástupišť drážní stezky mezi kolejemi ve stanicích a podél kolejí ve stanicích a na trati z drti kamenné se zhutněním vrstvy 200 mm</t>
  </si>
  <si>
    <t>Úprava ploch drážní stezky, sypaných nástupišť, zvýšených nástupišť drážní stezky mezi kolejemi ve stanicích a podél kolejí ve stanicích a na trati z drti kamenné se zhutněním vrstvy 300 mm</t>
  </si>
  <si>
    <t>Úprava ploch drážní stezky, sypaných nástupišť, zvýšených nástupišť drážní stezky mezi kolejemi ve stanicích a podél kolejí ve stanicích a na trati z drti kamenné se zhutněním vrstvy 400 mm</t>
  </si>
  <si>
    <t>Úprava ploch drážní stezky, sypaných nástupišť, zvýšených nástupišť drážní stezky mezi kolejemi ve stanicích a podél kolejí ve stanicích a na trati z drti kamenné se zhutněním vrstvy 500 mm</t>
  </si>
  <si>
    <t>Štěrbinový odvodňovací betonový žlab se základem z betonu prostého a s obetonováním rozměru 450x500 mm bez obrubníku bez vnitřního spádu</t>
  </si>
  <si>
    <t>"pražce B91" 25*1,64*2*0,00016
("dř. pražce" 833*1,52+"zaokrouhlení"0,84)*2*0,00016
"pražce SB5" 150*1,52*2*0,00016
"pražce SB3/4" (288*1,64"zaokrouhelní"+0,68)*2*0,00016
("dř. pražce" 833*1,52+"zaokrouhlení"0,84)*2*0,00008
"pražce SB5" 150*1,52*2*0,00008
"pražce SB3/4" (288*1,64"zaokrouhelní"+0,68)*2*0,00008
"pražce SB5" 150*1,52*0,265
"pražce SB3/4" (288*1,64"zaokrouhelní"+0,68)*0,250</t>
  </si>
  <si>
    <t>Odvoz suti a vybouraných hmot z meziskládky na skládku s naložením a se složením, na vzdálenost do 1 km</t>
  </si>
  <si>
    <t>"pražce B91" 25*1,64*2*0,00016*20
("dř. pražce" 833*1,52+"zaokrouhlení"0,84)*2*0,00016*20
"pražce SB5" 150*1,52*2*0,00016*20
"pražce SB3/4" (288*1,64"zaokrouhelní"+0,68)*2*0,00016*20
("dř. pražce" 833*1,52+"zaokrouhlení"0,84)*2*0,00008*20
"pražce SB5" 150*1,52*2*0,00008*20
"pražce SB5" 150*1,52*0,265*20
"pražce SB3/4" (288*1,64"zaokrouhelní"+0,68)*0,250*20</t>
  </si>
  <si>
    <t>Odvoz suti a vybouraných hmot na skládku nebo meziskládku se složením, na vzdálenost Příplatek k ceně za každý další i započatý 1 km přes 1 km</t>
  </si>
  <si>
    <t>"odtěžené kolejové lože na rec. linku" 1720,9*1,808
"odpad z recyklace na skládku" 0,6*3111,387
"recykl. materiál na stavbu" 0,4*3111,387
"živice z přejezdů" 5,119</t>
  </si>
  <si>
    <t>"odtěžené kolejové lože na rec. linku" 1720,9*1,808*21
"odpad z recyklace na skládku" 0,6*3111,387*43
"recykl. materiál na stavbu" 0,4*3111,387*21
"živice z přejezdů" 5,119*43</t>
  </si>
  <si>
    <t>Vodorovná doprava suti bez naložení, ale se složením a s hrubým urovnáním Příplatek k ceně za každý další i započatý 1 km přes 1 km</t>
  </si>
  <si>
    <t>Vodorovná doprava suti bez naložení, ale se složením a s hrubým urovnáním ze sypkých materiálů, na vzdálenost do 1 km</t>
  </si>
  <si>
    <t>Nakládání na dopravní prostředky pro vodorovnou dopravu suti</t>
  </si>
  <si>
    <t>Doprava vybouraných hmot, konstrukcí nebo suti vodorovné přemístění vybouraných hmot nebo konstrukcí, na vzdálenost do 7 km</t>
  </si>
  <si>
    <t>"premístění KP na dem.základnu do žst. Liberec - S49,dřevo,c,T5" 833*0,25732
"premístění KP na dem.základnu do žst. Liberec - S49,SB5,c" 150*0,54116 
"premístění KP na dem.základnu do žst. Liberec- T,SB3/4,d" 288*0,54748</t>
  </si>
  <si>
    <t>"premístění KP na dem.základnu do žst. Liberec - S49,dřevo,c,T5" 833*0,25732*15
"premístění KP na dem.základnu do žst. Liberec - S49,SB5,c" 150*0,54116*15
"premístění KP na dem.základnu do žst. Liberec- T,SB3/4,d" 288*0,54748*15</t>
  </si>
  <si>
    <t>Doprava vybouraných hmot, konstrukcí nebo suti vodorovné přemístění vybouraných hmot nebo konstrukcí, na vzdálenost Příplatek k ceně za každých další i započatý 1 km</t>
  </si>
  <si>
    <t>"premístění KP na dem.základnu - S49,dřevo,c,T5" 833*0,25732
"premístění KP na dem.základnu - S49,SB5,c" 150*0,54116
"premístění KP na dem.základnu - T,SB3/4,d" 288*0,54748</t>
  </si>
  <si>
    <t>Doprava vybouraných hmot, konstrukcí nebo suti vodorovné přemístění vybouraných hmot nebo konstrukcí, na vzdálenost Příplatek k ceně za ztížení práce při rekonstrukcích</t>
  </si>
  <si>
    <t>Přesun hmot pro železniční svršek drah kolejových jakéhokoliv rozsahu dopravní vzdálenost do 5 000 m, o sklonu trati přes 15 do 20 promile</t>
  </si>
  <si>
    <t>"pražce SB5" 150*1,52*0,265
"pražce SB3/4" (288*1,64"zaokrouhelní"+0,68)*0,250</t>
  </si>
  <si>
    <t>Poplatek za uložení stavebního odpadu na skládce (skládkovné) železobetonového</t>
  </si>
  <si>
    <t xml:space="preserve">("dř. pražce" 833*1,52+"zaokrouhlení"0,84)*2*0,00008
"pražce SB5" 150*1,52*2*0,00008
"pražce SB3/4" (288*1,64"zaokrouhelní"+0,68)*2*0,00008 </t>
  </si>
  <si>
    <t>Poplatek za uložení stavebního odpadu na skládce (skládkovné) z plastických hmot</t>
  </si>
  <si>
    <t>"pražce B91" 25*1,64*2*0,00016
("dř. pražce" 833*1,52+"zaokrouhlení"0,84)*2*0,00016
"pražce SB5" 150*1,52*2*0,00016
"pražce SB3/4" (288*1,64"zaokrouhelní"+0,68)*2*0,00016</t>
  </si>
  <si>
    <t>Poplatek za uložení stavebního odpadu na skládce (skládkovné) z izolačních materiálů</t>
  </si>
  <si>
    <t>Poplatek za uložení stavebního odpadu na skládce (skládkovné) s oleji nebo ropnými látkami</t>
  </si>
  <si>
    <t>Poplatek za uložení stavebního odpadu na skládce (skládkovné) z asfaltových povrchů</t>
  </si>
  <si>
    <t>Poplatek za uložení stavebního odpadu na skládce (skládkovné) z kameniva</t>
  </si>
  <si>
    <t xml:space="preserve">"pro stezky - viz. tabulka" 608,9*2
"přejezd ev.č. P5539" (0,419+0,472)*2,64*2 
"přejezd ev.č. P5539 - odečet za zásyp" -(0,033+0,078+0,079+0,052)*2,64*2 
"přejezd ev.č. P5538" ((0,746+0,163)*3,5+0,422*2,64)*2
"přejezd ev.č.P5538" -(0,08*3,5+0,241*3+0,075*2,64*2+0,038*2,6)*2 </t>
  </si>
  <si>
    <t>Kolejové lože se zhutněním z recyklovaného drceného kameniva</t>
  </si>
  <si>
    <t>Recyklace odtěženého štěrkového lože</t>
  </si>
  <si>
    <t>Zřízení koleje stykované v ose na pražcích ocelových "Y" z kolejnic tvaru S 49 s normálním rozchodem bez podkladnic s pružnými svěrkami rozdělení k</t>
  </si>
  <si>
    <t>Dynamická stabilizace</t>
  </si>
  <si>
    <t xml:space="preserve">Zřízení zajišťovací značky (případně přemístění stávající do nové polohy)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</si>
</sst>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K_č_-;\-* #,##0.00\ _K_č_-;_-* &quot;-&quot;??\ _K_č_-;_-@_-"/>
    <numFmt numFmtId="164" formatCode="0.00000"/>
    <numFmt numFmtId="165" formatCode="#,##0.000"/>
    <numFmt numFmtId="166" formatCode="#,##0.000;\-#,##0.000"/>
    <numFmt numFmtId="167" formatCode="#,##0.00000"/>
    <numFmt numFmtId="168" formatCode="0.000"/>
  </numFmts>
  <fonts count="3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name val="Arial CE"/>
      <family val="2"/>
      <charset val="238"/>
    </font>
    <font>
      <sz val="8"/>
      <name val="MS Sans Serif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sz val="10"/>
      <color indexed="48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9"/>
      <color indexed="81"/>
      <name val="Tahoma"/>
      <family val="2"/>
      <charset val="238"/>
    </font>
    <font>
      <sz val="8"/>
      <name val="Trebuchet MS"/>
      <family val="2"/>
      <charset val="238"/>
    </font>
    <font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4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2" fillId="0" borderId="0" applyAlignment="0">
      <alignment vertical="top" wrapText="1"/>
      <protection locked="0"/>
    </xf>
    <xf numFmtId="0" fontId="22" fillId="0" borderId="0" applyAlignment="0">
      <alignment vertical="top" wrapText="1"/>
      <protection locked="0"/>
    </xf>
    <xf numFmtId="0" fontId="23" fillId="0" borderId="0" applyAlignment="0">
      <alignment vertical="top" wrapText="1"/>
      <protection locked="0"/>
    </xf>
    <xf numFmtId="0" fontId="22" fillId="0" borderId="0" applyAlignment="0">
      <alignment vertical="top" wrapText="1"/>
      <protection locked="0"/>
    </xf>
    <xf numFmtId="0" fontId="23" fillId="0" borderId="0" applyAlignment="0">
      <alignment vertical="top" wrapText="1"/>
      <protection locked="0"/>
    </xf>
    <xf numFmtId="0" fontId="23" fillId="0" borderId="0" applyAlignment="0">
      <alignment vertical="top" wrapText="1"/>
      <protection locked="0"/>
    </xf>
    <xf numFmtId="0" fontId="23" fillId="0" borderId="0" applyAlignment="0">
      <alignment vertical="top" wrapText="1"/>
      <protection locked="0"/>
    </xf>
    <xf numFmtId="0" fontId="23" fillId="0" borderId="0" applyAlignment="0">
      <alignment vertical="top" wrapText="1"/>
      <protection locked="0"/>
    </xf>
    <xf numFmtId="0" fontId="24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3" fillId="0" borderId="0" applyAlignment="0">
      <alignment vertical="top" wrapText="1"/>
      <protection locked="0"/>
    </xf>
    <xf numFmtId="0" fontId="23" fillId="0" borderId="0" applyAlignment="0">
      <alignment vertical="top" wrapText="1"/>
      <protection locked="0"/>
    </xf>
    <xf numFmtId="0" fontId="27" fillId="0" borderId="0" applyAlignment="0">
      <alignment vertical="top" wrapText="1"/>
      <protection locked="0"/>
    </xf>
    <xf numFmtId="0" fontId="22" fillId="0" borderId="0" applyAlignment="0">
      <alignment vertical="top" wrapText="1"/>
      <protection locked="0"/>
    </xf>
    <xf numFmtId="0" fontId="29" fillId="0" borderId="0"/>
  </cellStyleXfs>
  <cellXfs count="273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4" fillId="0" borderId="0" xfId="1" applyNumberFormat="1" applyFont="1" applyFill="1" applyAlignment="1" applyProtection="1">
      <alignment horizontal="lef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0" fontId="20" fillId="2" borderId="5" xfId="1" applyFont="1" applyFill="1" applyBorder="1" applyAlignment="1">
      <alignment horizontal="center"/>
    </xf>
    <xf numFmtId="0" fontId="0" fillId="0" borderId="0" xfId="0"/>
    <xf numFmtId="49" fontId="7" fillId="0" borderId="0" xfId="1" applyNumberFormat="1" applyFont="1" applyFill="1" applyAlignment="1" applyProtection="1">
      <alignment horizontal="left"/>
      <protection locked="0"/>
    </xf>
    <xf numFmtId="0" fontId="24" fillId="0" borderId="0" xfId="15" applyFont="1" applyBorder="1" applyAlignment="1">
      <alignment horizontal="left" vertical="top" wrapText="1"/>
      <protection locked="0"/>
    </xf>
    <xf numFmtId="167" fontId="24" fillId="0" borderId="20" xfId="22" applyNumberFormat="1" applyFont="1" applyBorder="1" applyAlignment="1">
      <alignment horizontal="right" vertical="top"/>
      <protection locked="0"/>
    </xf>
    <xf numFmtId="167" fontId="25" fillId="2" borderId="7" xfId="0" applyNumberFormat="1" applyFont="1" applyFill="1" applyBorder="1" applyAlignment="1">
      <alignment vertical="top"/>
    </xf>
    <xf numFmtId="4" fontId="26" fillId="0" borderId="0" xfId="2" applyNumberFormat="1" applyFont="1" applyBorder="1" applyAlignment="1" applyProtection="1">
      <alignment vertical="top"/>
      <protection locked="0"/>
    </xf>
    <xf numFmtId="4" fontId="25" fillId="2" borderId="20" xfId="0" applyNumberFormat="1" applyFont="1" applyFill="1" applyBorder="1" applyAlignment="1">
      <alignment vertical="top"/>
    </xf>
    <xf numFmtId="166" fontId="24" fillId="0" borderId="0" xfId="22" applyNumberFormat="1" applyFont="1" applyBorder="1" applyAlignment="1">
      <alignment horizontal="right" vertical="top"/>
      <protection locked="0"/>
    </xf>
    <xf numFmtId="0" fontId="24" fillId="0" borderId="20" xfId="22" applyFont="1" applyBorder="1" applyAlignment="1">
      <alignment horizontal="left" vertical="top" wrapText="1"/>
      <protection locked="0"/>
    </xf>
    <xf numFmtId="167" fontId="26" fillId="0" borderId="4" xfId="2" applyNumberFormat="1" applyFont="1" applyBorder="1" applyAlignment="1" applyProtection="1">
      <alignment vertical="top"/>
      <protection locked="0"/>
    </xf>
    <xf numFmtId="4" fontId="26" fillId="0" borderId="4" xfId="2" applyNumberFormat="1" applyFont="1" applyBorder="1" applyAlignment="1" applyProtection="1">
      <alignment vertical="top"/>
      <protection locked="0"/>
    </xf>
    <xf numFmtId="0" fontId="25" fillId="0" borderId="19" xfId="0" applyFont="1" applyBorder="1" applyAlignment="1">
      <alignment vertical="top"/>
    </xf>
    <xf numFmtId="167" fontId="26" fillId="0" borderId="0" xfId="2" applyNumberFormat="1" applyFont="1" applyBorder="1" applyAlignment="1" applyProtection="1">
      <alignment vertical="top"/>
      <protection locked="0"/>
    </xf>
    <xf numFmtId="4" fontId="24" fillId="0" borderId="0" xfId="22" applyNumberFormat="1" applyFont="1" applyBorder="1" applyAlignment="1">
      <alignment horizontal="right" vertical="top"/>
      <protection locked="0"/>
    </xf>
    <xf numFmtId="0" fontId="24" fillId="0" borderId="4" xfId="15" applyFont="1" applyBorder="1" applyAlignment="1">
      <alignment horizontal="left" vertical="top" wrapText="1"/>
      <protection locked="0"/>
    </xf>
    <xf numFmtId="0" fontId="24" fillId="0" borderId="19" xfId="22" applyFont="1" applyBorder="1" applyAlignment="1">
      <alignment horizontal="left" vertical="top" wrapText="1"/>
      <protection locked="0"/>
    </xf>
    <xf numFmtId="166" fontId="24" fillId="0" borderId="19" xfId="22" applyNumberFormat="1" applyFont="1" applyBorder="1" applyAlignment="1">
      <alignment horizontal="right" vertical="top"/>
      <protection locked="0"/>
    </xf>
    <xf numFmtId="167" fontId="24" fillId="0" borderId="22" xfId="22" applyNumberFormat="1" applyFont="1" applyBorder="1" applyAlignment="1">
      <alignment horizontal="right" vertical="top"/>
      <protection locked="0"/>
    </xf>
    <xf numFmtId="167" fontId="25" fillId="2" borderId="22" xfId="0" applyNumberFormat="1" applyFont="1" applyFill="1" applyBorder="1" applyAlignment="1">
      <alignment vertical="top"/>
    </xf>
    <xf numFmtId="4" fontId="25" fillId="2" borderId="19" xfId="0" applyNumberFormat="1" applyFont="1" applyFill="1" applyBorder="1" applyAlignment="1">
      <alignment vertical="top"/>
    </xf>
    <xf numFmtId="4" fontId="24" fillId="0" borderId="4" xfId="22" applyNumberFormat="1" applyFont="1" applyBorder="1" applyAlignment="1">
      <alignment horizontal="right" vertical="top"/>
      <protection locked="0"/>
    </xf>
    <xf numFmtId="167" fontId="24" fillId="0" borderId="4" xfId="22" applyNumberFormat="1" applyFont="1" applyBorder="1" applyAlignment="1">
      <alignment horizontal="right" vertical="top"/>
      <protection locked="0"/>
    </xf>
    <xf numFmtId="167" fontId="25" fillId="2" borderId="19" xfId="0" applyNumberFormat="1" applyFont="1" applyFill="1" applyBorder="1" applyAlignment="1">
      <alignment vertical="top"/>
    </xf>
    <xf numFmtId="167" fontId="25" fillId="2" borderId="6" xfId="0" applyNumberFormat="1" applyFont="1" applyFill="1" applyBorder="1" applyAlignment="1">
      <alignment vertical="top"/>
    </xf>
    <xf numFmtId="0" fontId="24" fillId="0" borderId="19" xfId="15" applyFont="1" applyBorder="1" applyAlignment="1">
      <alignment horizontal="left" vertical="top" wrapText="1"/>
      <protection locked="0"/>
    </xf>
    <xf numFmtId="0" fontId="24" fillId="0" borderId="22" xfId="22" applyFont="1" applyBorder="1" applyAlignment="1">
      <alignment horizontal="left" vertical="top" wrapText="1"/>
      <protection locked="0"/>
    </xf>
    <xf numFmtId="0" fontId="0" fillId="4" borderId="23" xfId="0" applyFill="1" applyBorder="1"/>
    <xf numFmtId="49" fontId="26" fillId="0" borderId="0" xfId="2" applyNumberFormat="1" applyFont="1" applyBorder="1" applyAlignment="1" applyProtection="1">
      <alignment horizontal="left" vertical="top"/>
      <protection locked="0"/>
    </xf>
    <xf numFmtId="4" fontId="26" fillId="0" borderId="20" xfId="2" applyNumberFormat="1" applyFont="1" applyBorder="1" applyAlignment="1" applyProtection="1">
      <alignment vertical="top"/>
      <protection locked="0"/>
    </xf>
    <xf numFmtId="167" fontId="26" fillId="2" borderId="20" xfId="2" applyNumberFormat="1" applyFont="1" applyFill="1" applyBorder="1" applyAlignment="1">
      <alignment vertical="top"/>
    </xf>
    <xf numFmtId="4" fontId="25" fillId="2" borderId="27" xfId="0" applyNumberFormat="1" applyFont="1" applyFill="1" applyBorder="1" applyAlignment="1">
      <alignment vertical="top"/>
    </xf>
    <xf numFmtId="4" fontId="25" fillId="2" borderId="29" xfId="0" applyNumberFormat="1" applyFont="1" applyFill="1" applyBorder="1" applyAlignment="1">
      <alignment vertical="top"/>
    </xf>
    <xf numFmtId="4" fontId="25" fillId="2" borderId="31" xfId="0" applyNumberFormat="1" applyFont="1" applyFill="1" applyBorder="1" applyAlignment="1">
      <alignment vertical="top"/>
    </xf>
    <xf numFmtId="0" fontId="6" fillId="2" borderId="18" xfId="1" applyFont="1" applyFill="1" applyBorder="1" applyProtection="1">
      <protection locked="0"/>
    </xf>
    <xf numFmtId="49" fontId="26" fillId="2" borderId="9" xfId="1" applyNumberFormat="1" applyFont="1" applyFill="1" applyBorder="1" applyAlignment="1" applyProtection="1">
      <alignment vertical="top"/>
      <protection locked="0"/>
    </xf>
    <xf numFmtId="4" fontId="26" fillId="2" borderId="33" xfId="1" applyNumberFormat="1" applyFont="1" applyFill="1" applyBorder="1" applyAlignment="1" applyProtection="1">
      <alignment horizontal="center" vertical="top"/>
      <protection locked="0"/>
    </xf>
    <xf numFmtId="4" fontId="26" fillId="2" borderId="34" xfId="1" applyNumberFormat="1" applyFont="1" applyFill="1" applyBorder="1" applyAlignment="1" applyProtection="1">
      <alignment horizontal="right" vertical="top"/>
      <protection locked="0"/>
    </xf>
    <xf numFmtId="167" fontId="26" fillId="2" borderId="33" xfId="1" applyNumberFormat="1" applyFont="1" applyFill="1" applyBorder="1" applyAlignment="1" applyProtection="1">
      <alignment horizontal="right" vertical="top"/>
      <protection locked="0"/>
    </xf>
    <xf numFmtId="167" fontId="26" fillId="2" borderId="34" xfId="23" applyNumberFormat="1" applyFont="1" applyFill="1" applyBorder="1" applyAlignment="1" applyProtection="1">
      <alignment vertical="top"/>
      <protection locked="0"/>
    </xf>
    <xf numFmtId="4" fontId="26" fillId="2" borderId="35" xfId="1" applyNumberFormat="1" applyFont="1" applyFill="1" applyBorder="1" applyAlignment="1" applyProtection="1">
      <alignment vertical="top"/>
      <protection locked="0"/>
    </xf>
    <xf numFmtId="49" fontId="16" fillId="0" borderId="36" xfId="2" applyNumberFormat="1" applyFont="1" applyBorder="1" applyAlignment="1" applyProtection="1">
      <alignment horizontal="left"/>
      <protection locked="0"/>
    </xf>
    <xf numFmtId="49" fontId="16" fillId="0" borderId="37" xfId="2" applyNumberFormat="1" applyFont="1" applyBorder="1" applyAlignment="1" applyProtection="1">
      <alignment horizontal="left"/>
      <protection locked="0"/>
    </xf>
    <xf numFmtId="49" fontId="16" fillId="0" borderId="38" xfId="2" applyNumberFormat="1" applyFont="1" applyBorder="1" applyAlignment="1" applyProtection="1">
      <alignment horizontal="left"/>
      <protection locked="0"/>
    </xf>
    <xf numFmtId="4" fontId="17" fillId="0" borderId="13" xfId="2" applyNumberFormat="1" applyFont="1" applyBorder="1" applyAlignment="1" applyProtection="1">
      <protection locked="0"/>
    </xf>
    <xf numFmtId="4" fontId="17" fillId="0" borderId="37" xfId="2" applyNumberFormat="1" applyFont="1" applyBorder="1" applyAlignment="1" applyProtection="1">
      <protection locked="0"/>
    </xf>
    <xf numFmtId="165" fontId="17" fillId="0" borderId="13" xfId="2" applyNumberFormat="1" applyFont="1" applyBorder="1" applyAlignment="1" applyProtection="1">
      <protection locked="0"/>
    </xf>
    <xf numFmtId="165" fontId="17" fillId="2" borderId="37" xfId="2" applyNumberFormat="1" applyFont="1" applyFill="1" applyBorder="1" applyAlignment="1"/>
    <xf numFmtId="4" fontId="17" fillId="2" borderId="37" xfId="2" applyNumberFormat="1" applyFont="1" applyFill="1" applyBorder="1" applyAlignment="1"/>
    <xf numFmtId="4" fontId="17" fillId="2" borderId="39" xfId="2" applyNumberFormat="1" applyFont="1" applyFill="1" applyBorder="1" applyAlignment="1"/>
    <xf numFmtId="0" fontId="24" fillId="0" borderId="4" xfId="22" applyFont="1" applyBorder="1" applyAlignment="1">
      <alignment horizontal="left" vertical="top" wrapText="1"/>
      <protection locked="0"/>
    </xf>
    <xf numFmtId="167" fontId="24" fillId="2" borderId="19" xfId="0" applyNumberFormat="1" applyFont="1" applyFill="1" applyBorder="1" applyAlignment="1">
      <alignment vertical="top"/>
    </xf>
    <xf numFmtId="0" fontId="1" fillId="0" borderId="4" xfId="22" applyFont="1" applyBorder="1" applyAlignment="1">
      <alignment horizontal="left" vertical="top" wrapText="1"/>
      <protection locked="0"/>
    </xf>
    <xf numFmtId="166" fontId="24" fillId="0" borderId="22" xfId="22" applyNumberFormat="1" applyFont="1" applyBorder="1" applyAlignment="1">
      <alignment horizontal="right" vertical="top"/>
      <protection locked="0"/>
    </xf>
    <xf numFmtId="0" fontId="25" fillId="0" borderId="3" xfId="0" applyFont="1" applyBorder="1" applyAlignment="1">
      <alignment vertical="top"/>
    </xf>
    <xf numFmtId="0" fontId="25" fillId="0" borderId="6" xfId="0" applyFont="1" applyBorder="1" applyAlignment="1">
      <alignment vertical="top"/>
    </xf>
    <xf numFmtId="167" fontId="25" fillId="0" borderId="3" xfId="0" applyNumberFormat="1" applyFont="1" applyBorder="1" applyAlignment="1">
      <alignment vertical="top"/>
    </xf>
    <xf numFmtId="4" fontId="26" fillId="0" borderId="24" xfId="2" applyNumberFormat="1" applyFont="1" applyBorder="1" applyAlignment="1" applyProtection="1">
      <alignment vertical="top"/>
      <protection locked="0"/>
    </xf>
    <xf numFmtId="167" fontId="26" fillId="0" borderId="23" xfId="2" applyNumberFormat="1" applyFont="1" applyBorder="1" applyAlignment="1" applyProtection="1">
      <alignment vertical="top"/>
      <protection locked="0"/>
    </xf>
    <xf numFmtId="167" fontId="26" fillId="2" borderId="24" xfId="2" applyNumberFormat="1" applyFont="1" applyFill="1" applyBorder="1" applyAlignment="1">
      <alignment vertical="top"/>
    </xf>
    <xf numFmtId="4" fontId="26" fillId="2" borderId="25" xfId="2" applyNumberFormat="1" applyFont="1" applyFill="1" applyBorder="1" applyAlignment="1">
      <alignment vertical="top"/>
    </xf>
    <xf numFmtId="4" fontId="24" fillId="2" borderId="31" xfId="0" applyNumberFormat="1" applyFont="1" applyFill="1" applyBorder="1" applyAlignment="1">
      <alignment vertical="top"/>
    </xf>
    <xf numFmtId="4" fontId="26" fillId="2" borderId="27" xfId="2" applyNumberFormat="1" applyFont="1" applyFill="1" applyBorder="1" applyAlignment="1">
      <alignment vertical="top"/>
    </xf>
    <xf numFmtId="0" fontId="25" fillId="0" borderId="22" xfId="0" applyFont="1" applyBorder="1" applyAlignment="1">
      <alignment vertical="top" wrapText="1"/>
    </xf>
    <xf numFmtId="0" fontId="25" fillId="0" borderId="4" xfId="0" applyFont="1" applyBorder="1" applyAlignment="1">
      <alignment vertical="top" wrapText="1"/>
    </xf>
    <xf numFmtId="0" fontId="25" fillId="0" borderId="5" xfId="0" applyFont="1" applyBorder="1" applyAlignment="1">
      <alignment vertical="top"/>
    </xf>
    <xf numFmtId="49" fontId="26" fillId="0" borderId="12" xfId="2" applyNumberFormat="1" applyFont="1" applyBorder="1" applyAlignment="1" applyProtection="1">
      <alignment horizontal="left" vertical="top"/>
      <protection locked="0"/>
    </xf>
    <xf numFmtId="4" fontId="26" fillId="0" borderId="12" xfId="2" applyNumberFormat="1" applyFont="1" applyBorder="1" applyAlignment="1" applyProtection="1">
      <alignment vertical="top"/>
      <protection locked="0"/>
    </xf>
    <xf numFmtId="0" fontId="25" fillId="0" borderId="22" xfId="0" applyFont="1" applyBorder="1" applyAlignment="1">
      <alignment vertical="top"/>
    </xf>
    <xf numFmtId="167" fontId="25" fillId="0" borderId="4" xfId="0" applyNumberFormat="1" applyFont="1" applyBorder="1" applyAlignment="1">
      <alignment vertical="top"/>
    </xf>
    <xf numFmtId="0" fontId="25" fillId="0" borderId="24" xfId="0" applyFont="1" applyBorder="1" applyAlignment="1">
      <alignment vertical="top"/>
    </xf>
    <xf numFmtId="167" fontId="25" fillId="2" borderId="24" xfId="0" applyNumberFormat="1" applyFont="1" applyFill="1" applyBorder="1" applyAlignment="1">
      <alignment vertical="top"/>
    </xf>
    <xf numFmtId="0" fontId="6" fillId="2" borderId="9" xfId="1" applyFont="1" applyFill="1" applyBorder="1" applyProtection="1">
      <protection locked="0"/>
    </xf>
    <xf numFmtId="49" fontId="6" fillId="2" borderId="9" xfId="1" applyNumberFormat="1" applyFont="1" applyFill="1" applyBorder="1" applyAlignment="1" applyProtection="1">
      <alignment vertical="top"/>
      <protection locked="0"/>
    </xf>
    <xf numFmtId="4" fontId="6" fillId="2" borderId="33" xfId="1" applyNumberFormat="1" applyFont="1" applyFill="1" applyBorder="1" applyAlignment="1" applyProtection="1">
      <alignment horizontal="center" vertical="top"/>
      <protection locked="0"/>
    </xf>
    <xf numFmtId="4" fontId="6" fillId="2" borderId="34" xfId="1" applyNumberFormat="1" applyFont="1" applyFill="1" applyBorder="1" applyAlignment="1" applyProtection="1">
      <alignment horizontal="right" vertical="top"/>
      <protection locked="0"/>
    </xf>
    <xf numFmtId="167" fontId="6" fillId="2" borderId="33" xfId="1" applyNumberFormat="1" applyFont="1" applyFill="1" applyBorder="1" applyAlignment="1" applyProtection="1">
      <alignment horizontal="right" vertical="top"/>
      <protection locked="0"/>
    </xf>
    <xf numFmtId="4" fontId="6" fillId="2" borderId="33" xfId="1" applyNumberFormat="1" applyFont="1" applyFill="1" applyBorder="1" applyAlignment="1" applyProtection="1">
      <alignment vertical="top"/>
      <protection locked="0"/>
    </xf>
    <xf numFmtId="4" fontId="6" fillId="2" borderId="34" xfId="1" applyNumberFormat="1" applyFont="1" applyFill="1" applyBorder="1" applyAlignment="1" applyProtection="1">
      <alignment vertical="top"/>
      <protection locked="0"/>
    </xf>
    <xf numFmtId="4" fontId="6" fillId="2" borderId="33" xfId="1" applyNumberFormat="1" applyFont="1" applyFill="1" applyBorder="1" applyAlignment="1" applyProtection="1">
      <alignment horizontal="right" vertical="top"/>
      <protection locked="0"/>
    </xf>
    <xf numFmtId="4" fontId="6" fillId="2" borderId="35" xfId="1" applyNumberFormat="1" applyFont="1" applyFill="1" applyBorder="1" applyAlignment="1" applyProtection="1">
      <alignment vertical="top"/>
      <protection locked="0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6" xfId="0" applyBorder="1" applyAlignment="1">
      <alignment vertical="top"/>
    </xf>
    <xf numFmtId="167" fontId="0" fillId="0" borderId="3" xfId="0" applyNumberFormat="1" applyBorder="1" applyAlignment="1">
      <alignment vertical="top"/>
    </xf>
    <xf numFmtId="167" fontId="0" fillId="2" borderId="6" xfId="0" applyNumberFormat="1" applyFill="1" applyBorder="1" applyAlignment="1">
      <alignment vertical="top"/>
    </xf>
    <xf numFmtId="49" fontId="24" fillId="0" borderId="26" xfId="2" applyNumberFormat="1" applyFont="1" applyBorder="1" applyAlignment="1" applyProtection="1">
      <alignment horizontal="left" vertical="top"/>
      <protection locked="0"/>
    </xf>
    <xf numFmtId="0" fontId="24" fillId="0" borderId="20" xfId="16" applyFont="1" applyBorder="1" applyAlignment="1">
      <alignment horizontal="center" vertical="top" wrapText="1"/>
      <protection locked="0"/>
    </xf>
    <xf numFmtId="49" fontId="25" fillId="0" borderId="30" xfId="0" applyNumberFormat="1" applyFont="1" applyBorder="1" applyAlignment="1">
      <alignment vertical="top" wrapText="1"/>
    </xf>
    <xf numFmtId="0" fontId="24" fillId="0" borderId="19" xfId="16" applyFont="1" applyBorder="1" applyAlignment="1">
      <alignment horizontal="center" vertical="top" wrapText="1"/>
      <protection locked="0"/>
    </xf>
    <xf numFmtId="49" fontId="25" fillId="0" borderId="32" xfId="0" applyNumberFormat="1" applyFont="1" applyBorder="1" applyAlignment="1">
      <alignment vertical="top" wrapText="1"/>
    </xf>
    <xf numFmtId="0" fontId="6" fillId="2" borderId="18" xfId="1" applyFont="1" applyFill="1" applyBorder="1" applyAlignment="1" applyProtection="1">
      <alignment vertical="top"/>
      <protection locked="0"/>
    </xf>
    <xf numFmtId="0" fontId="26" fillId="2" borderId="9" xfId="1" applyFont="1" applyFill="1" applyBorder="1" applyAlignment="1" applyProtection="1">
      <alignment vertical="top"/>
      <protection locked="0"/>
    </xf>
    <xf numFmtId="49" fontId="16" fillId="0" borderId="15" xfId="2" applyNumberFormat="1" applyFont="1" applyBorder="1" applyAlignment="1" applyProtection="1">
      <alignment horizontal="left" vertical="top"/>
      <protection locked="0"/>
    </xf>
    <xf numFmtId="49" fontId="26" fillId="0" borderId="7" xfId="2" applyNumberFormat="1" applyFont="1" applyBorder="1" applyAlignment="1" applyProtection="1">
      <alignment horizontal="left" vertical="top"/>
      <protection locked="0"/>
    </xf>
    <xf numFmtId="0" fontId="24" fillId="0" borderId="19" xfId="22" applyFont="1" applyBorder="1" applyAlignment="1">
      <alignment horizontal="center" vertical="top" wrapText="1"/>
      <protection locked="0"/>
    </xf>
    <xf numFmtId="0" fontId="0" fillId="0" borderId="17" xfId="0" applyBorder="1" applyAlignment="1">
      <alignment vertical="top"/>
    </xf>
    <xf numFmtId="49" fontId="16" fillId="0" borderId="11" xfId="2" applyNumberFormat="1" applyFont="1" applyBorder="1" applyAlignment="1" applyProtection="1">
      <alignment horizontal="left" vertical="top"/>
      <protection locked="0"/>
    </xf>
    <xf numFmtId="49" fontId="4" fillId="0" borderId="30" xfId="2" applyNumberFormat="1" applyFont="1" applyBorder="1" applyAlignment="1" applyProtection="1">
      <alignment horizontal="left" vertical="top"/>
      <protection locked="0"/>
    </xf>
    <xf numFmtId="0" fontId="0" fillId="0" borderId="28" xfId="0" applyBorder="1" applyAlignment="1">
      <alignment vertical="top"/>
    </xf>
    <xf numFmtId="49" fontId="4" fillId="0" borderId="32" xfId="2" applyNumberFormat="1" applyFont="1" applyBorder="1" applyAlignment="1" applyProtection="1">
      <alignment horizontal="left" vertical="top"/>
      <protection locked="0"/>
    </xf>
    <xf numFmtId="0" fontId="25" fillId="0" borderId="19" xfId="0" applyFont="1" applyBorder="1" applyAlignment="1">
      <alignment horizontal="center" vertical="top"/>
    </xf>
    <xf numFmtId="1" fontId="4" fillId="0" borderId="30" xfId="2" applyNumberFormat="1" applyFont="1" applyBorder="1" applyAlignment="1" applyProtection="1">
      <alignment horizontal="left" vertical="top"/>
      <protection locked="0"/>
    </xf>
    <xf numFmtId="4" fontId="6" fillId="0" borderId="0" xfId="2" applyNumberFormat="1" applyFont="1" applyBorder="1" applyAlignment="1" applyProtection="1">
      <alignment vertical="top"/>
      <protection locked="0"/>
    </xf>
    <xf numFmtId="4" fontId="1" fillId="2" borderId="6" xfId="0" applyNumberFormat="1" applyFont="1" applyFill="1" applyBorder="1" applyAlignment="1">
      <alignment vertical="top"/>
    </xf>
    <xf numFmtId="4" fontId="6" fillId="0" borderId="4" xfId="2" applyNumberFormat="1" applyFont="1" applyBorder="1" applyAlignment="1" applyProtection="1">
      <alignment vertical="top"/>
      <protection locked="0"/>
    </xf>
    <xf numFmtId="4" fontId="1" fillId="2" borderId="19" xfId="0" applyNumberFormat="1" applyFont="1" applyFill="1" applyBorder="1" applyAlignment="1">
      <alignment vertical="top"/>
    </xf>
    <xf numFmtId="4" fontId="1" fillId="0" borderId="4" xfId="22" applyNumberFormat="1" applyFont="1" applyBorder="1" applyAlignment="1">
      <alignment horizontal="right" vertical="top"/>
      <protection locked="0"/>
    </xf>
    <xf numFmtId="4" fontId="1" fillId="0" borderId="3" xfId="0" applyNumberFormat="1" applyFont="1" applyBorder="1" applyAlignment="1">
      <alignment vertical="top"/>
    </xf>
    <xf numFmtId="4" fontId="1" fillId="0" borderId="6" xfId="0" applyNumberFormat="1" applyFont="1" applyBorder="1" applyAlignment="1">
      <alignment vertical="top"/>
    </xf>
    <xf numFmtId="4" fontId="6" fillId="2" borderId="20" xfId="2" applyNumberFormat="1" applyFont="1" applyFill="1" applyBorder="1" applyAlignment="1">
      <alignment vertical="top"/>
    </xf>
    <xf numFmtId="4" fontId="1" fillId="0" borderId="4" xfId="2" applyNumberFormat="1" applyFont="1" applyBorder="1" applyAlignment="1" applyProtection="1">
      <alignment vertical="top"/>
      <protection locked="0"/>
    </xf>
    <xf numFmtId="4" fontId="1" fillId="0" borderId="4" xfId="0" applyNumberFormat="1" applyFont="1" applyBorder="1" applyAlignment="1">
      <alignment vertical="top"/>
    </xf>
    <xf numFmtId="4" fontId="6" fillId="0" borderId="23" xfId="2" applyNumberFormat="1" applyFont="1" applyBorder="1" applyAlignment="1" applyProtection="1">
      <alignment vertical="top"/>
      <protection locked="0"/>
    </xf>
    <xf numFmtId="4" fontId="6" fillId="2" borderId="24" xfId="2" applyNumberFormat="1" applyFont="1" applyFill="1" applyBorder="1" applyAlignment="1">
      <alignment vertical="top"/>
    </xf>
    <xf numFmtId="4" fontId="1" fillId="2" borderId="21" xfId="0" applyNumberFormat="1" applyFont="1" applyFill="1" applyBorder="1" applyAlignment="1">
      <alignment vertical="top"/>
    </xf>
    <xf numFmtId="4" fontId="1" fillId="0" borderId="19" xfId="0" applyNumberFormat="1" applyFont="1" applyBorder="1" applyAlignment="1">
      <alignment vertical="top"/>
    </xf>
    <xf numFmtId="4" fontId="1" fillId="0" borderId="19" xfId="22" applyNumberFormat="1" applyFont="1" applyBorder="1" applyAlignment="1">
      <alignment horizontal="right" vertical="top"/>
      <protection locked="0"/>
    </xf>
    <xf numFmtId="4" fontId="28" fillId="0" borderId="3" xfId="0" applyNumberFormat="1" applyFont="1" applyBorder="1" applyAlignment="1">
      <alignment vertical="top"/>
    </xf>
    <xf numFmtId="4" fontId="28" fillId="2" borderId="6" xfId="0" applyNumberFormat="1" applyFont="1" applyFill="1" applyBorder="1" applyAlignment="1">
      <alignment vertical="top"/>
    </xf>
    <xf numFmtId="0" fontId="0" fillId="4" borderId="26" xfId="0" applyFill="1" applyBorder="1"/>
    <xf numFmtId="0" fontId="0" fillId="4" borderId="0" xfId="0" applyFill="1" applyBorder="1"/>
    <xf numFmtId="0" fontId="0" fillId="4" borderId="40" xfId="0" applyFill="1" applyBorder="1"/>
    <xf numFmtId="4" fontId="0" fillId="2" borderId="29" xfId="0" applyNumberFormat="1" applyFill="1" applyBorder="1" applyAlignment="1">
      <alignment vertical="top"/>
    </xf>
    <xf numFmtId="168" fontId="30" fillId="5" borderId="0" xfId="33" applyNumberFormat="1" applyFont="1" applyFill="1" applyBorder="1" applyAlignment="1">
      <alignment horizontal="right"/>
    </xf>
    <xf numFmtId="0" fontId="31" fillId="0" borderId="0" xfId="33" applyFont="1" applyFill="1" applyAlignment="1">
      <alignment horizontal="left"/>
    </xf>
    <xf numFmtId="0" fontId="1" fillId="0" borderId="0" xfId="1" applyBorder="1" applyProtection="1">
      <protection locked="0"/>
    </xf>
    <xf numFmtId="0" fontId="1" fillId="0" borderId="0" xfId="1" applyNumberFormat="1" applyProtection="1">
      <protection locked="0"/>
    </xf>
    <xf numFmtId="0" fontId="1" fillId="0" borderId="0" xfId="1" applyFont="1" applyProtection="1">
      <protection locked="0"/>
    </xf>
    <xf numFmtId="0" fontId="1" fillId="0" borderId="0" xfId="1" applyProtection="1">
      <protection locked="0"/>
    </xf>
    <xf numFmtId="168" fontId="6" fillId="5" borderId="0" xfId="1" applyNumberFormat="1" applyFont="1" applyFill="1" applyBorder="1" applyAlignment="1">
      <alignment horizontal="center"/>
    </xf>
    <xf numFmtId="0" fontId="12" fillId="0" borderId="0" xfId="1" applyFont="1" applyFill="1" applyAlignment="1" applyProtection="1">
      <alignment horizontal="right"/>
      <protection locked="0"/>
    </xf>
    <xf numFmtId="168" fontId="1" fillId="5" borderId="0" xfId="1" applyNumberFormat="1" applyFill="1" applyAlignment="1" applyProtection="1">
      <alignment horizontal="right"/>
      <protection locked="0"/>
    </xf>
    <xf numFmtId="0" fontId="1" fillId="0" borderId="0" xfId="1" applyFont="1" applyBorder="1" applyProtection="1">
      <protection locked="0"/>
    </xf>
    <xf numFmtId="168" fontId="32" fillId="5" borderId="0" xfId="1" applyNumberFormat="1" applyFont="1" applyFill="1" applyBorder="1" applyAlignment="1" applyProtection="1">
      <alignment horizontal="center"/>
      <protection locked="0"/>
    </xf>
    <xf numFmtId="168" fontId="10" fillId="5" borderId="0" xfId="1" applyNumberFormat="1" applyFont="1" applyFill="1" applyBorder="1" applyAlignment="1" applyProtection="1">
      <alignment horizontal="center"/>
    </xf>
    <xf numFmtId="0" fontId="1" fillId="5" borderId="0" xfId="1" applyFill="1" applyBorder="1" applyProtection="1">
      <protection locked="0"/>
    </xf>
    <xf numFmtId="49" fontId="1" fillId="0" borderId="0" xfId="1" applyNumberFormat="1" applyFill="1" applyAlignment="1" applyProtection="1">
      <alignment horizontal="right"/>
      <protection locked="0"/>
    </xf>
    <xf numFmtId="49" fontId="1" fillId="0" borderId="0" xfId="1" applyNumberFormat="1" applyProtection="1">
      <protection locked="0"/>
    </xf>
    <xf numFmtId="49" fontId="4" fillId="0" borderId="30" xfId="2" applyNumberFormat="1" applyFont="1" applyFill="1" applyBorder="1" applyAlignment="1" applyProtection="1">
      <alignment horizontal="left" vertical="top"/>
      <protection locked="0"/>
    </xf>
    <xf numFmtId="0" fontId="24" fillId="0" borderId="19" xfId="22" applyFont="1" applyFill="1" applyBorder="1" applyAlignment="1">
      <alignment horizontal="center" vertical="top" wrapText="1"/>
      <protection locked="0"/>
    </xf>
    <xf numFmtId="0" fontId="25" fillId="0" borderId="4" xfId="0" applyFont="1" applyFill="1" applyBorder="1" applyAlignment="1">
      <alignment vertical="top" wrapText="1"/>
    </xf>
    <xf numFmtId="0" fontId="24" fillId="0" borderId="19" xfId="22" applyFont="1" applyFill="1" applyBorder="1" applyAlignment="1">
      <alignment horizontal="left" vertical="top" wrapText="1"/>
      <protection locked="0"/>
    </xf>
    <xf numFmtId="166" fontId="24" fillId="0" borderId="19" xfId="22" applyNumberFormat="1" applyFont="1" applyFill="1" applyBorder="1" applyAlignment="1">
      <alignment horizontal="right" vertical="top"/>
      <protection locked="0"/>
    </xf>
    <xf numFmtId="167" fontId="24" fillId="0" borderId="4" xfId="22" applyNumberFormat="1" applyFont="1" applyFill="1" applyBorder="1" applyAlignment="1">
      <alignment horizontal="right" vertical="top"/>
      <protection locked="0"/>
    </xf>
    <xf numFmtId="4" fontId="6" fillId="0" borderId="4" xfId="2" applyNumberFormat="1" applyFont="1" applyFill="1" applyBorder="1" applyAlignment="1" applyProtection="1">
      <alignment vertical="top"/>
      <protection locked="0"/>
    </xf>
    <xf numFmtId="4" fontId="1" fillId="0" borderId="19" xfId="22" applyNumberFormat="1" applyFont="1" applyFill="1" applyBorder="1" applyAlignment="1">
      <alignment horizontal="right" vertical="top"/>
      <protection locked="0"/>
    </xf>
    <xf numFmtId="0" fontId="25" fillId="0" borderId="22" xfId="0" applyFont="1" applyFill="1" applyBorder="1" applyAlignment="1">
      <alignment vertical="top" wrapText="1"/>
    </xf>
    <xf numFmtId="0" fontId="25" fillId="0" borderId="22" xfId="0" applyFont="1" applyFill="1" applyBorder="1" applyAlignment="1">
      <alignment vertical="top"/>
    </xf>
    <xf numFmtId="167" fontId="25" fillId="0" borderId="4" xfId="0" applyNumberFormat="1" applyFont="1" applyFill="1" applyBorder="1" applyAlignment="1">
      <alignment vertical="top"/>
    </xf>
    <xf numFmtId="4" fontId="1" fillId="0" borderId="4" xfId="0" applyNumberFormat="1" applyFont="1" applyFill="1" applyBorder="1" applyAlignment="1">
      <alignment vertical="top"/>
    </xf>
    <xf numFmtId="4" fontId="1" fillId="0" borderId="19" xfId="0" applyNumberFormat="1" applyFont="1" applyFill="1" applyBorder="1" applyAlignment="1">
      <alignment vertical="top"/>
    </xf>
    <xf numFmtId="0" fontId="1" fillId="0" borderId="19" xfId="22" applyFont="1" applyFill="1" applyBorder="1" applyAlignment="1">
      <alignment horizontal="center" vertical="top" wrapText="1"/>
      <protection locked="0"/>
    </xf>
    <xf numFmtId="0" fontId="1" fillId="0" borderId="22" xfId="22" applyFont="1" applyFill="1" applyBorder="1" applyAlignment="1">
      <alignment horizontal="left" vertical="top" wrapText="1"/>
      <protection locked="0"/>
    </xf>
    <xf numFmtId="166" fontId="1" fillId="0" borderId="19" xfId="22" applyNumberFormat="1" applyFont="1" applyFill="1" applyBorder="1" applyAlignment="1">
      <alignment horizontal="right" vertical="top"/>
      <protection locked="0"/>
    </xf>
    <xf numFmtId="167" fontId="1" fillId="0" borderId="4" xfId="22" applyNumberFormat="1" applyFont="1" applyFill="1" applyBorder="1" applyAlignment="1">
      <alignment horizontal="right" vertical="top"/>
      <protection locked="0"/>
    </xf>
    <xf numFmtId="167" fontId="1" fillId="2" borderId="19" xfId="0" applyNumberFormat="1" applyFont="1" applyFill="1" applyBorder="1" applyAlignment="1">
      <alignment vertical="top"/>
    </xf>
    <xf numFmtId="4" fontId="1" fillId="2" borderId="31" xfId="0" applyNumberFormat="1" applyFont="1" applyFill="1" applyBorder="1" applyAlignment="1">
      <alignment vertical="top"/>
    </xf>
    <xf numFmtId="49" fontId="1" fillId="0" borderId="30" xfId="0" applyNumberFormat="1" applyFont="1" applyFill="1" applyBorder="1" applyAlignment="1">
      <alignment vertical="top" wrapText="1"/>
    </xf>
    <xf numFmtId="0" fontId="1" fillId="0" borderId="4" xfId="22" applyFont="1" applyFill="1" applyBorder="1" applyAlignment="1">
      <alignment horizontal="left" vertical="top" wrapText="1"/>
      <protection locked="0"/>
    </xf>
    <xf numFmtId="0" fontId="1" fillId="0" borderId="19" xfId="22" applyFont="1" applyFill="1" applyBorder="1" applyAlignment="1">
      <alignment horizontal="left" vertical="top" wrapText="1"/>
      <protection locked="0"/>
    </xf>
    <xf numFmtId="4" fontId="1" fillId="0" borderId="4" xfId="2" applyNumberFormat="1" applyFont="1" applyFill="1" applyBorder="1" applyAlignment="1" applyProtection="1">
      <alignment vertical="top"/>
      <protection locked="0"/>
    </xf>
    <xf numFmtId="0" fontId="1" fillId="0" borderId="22" xfId="22" applyFont="1" applyBorder="1" applyAlignment="1">
      <alignment horizontal="left" vertical="top" wrapText="1"/>
      <protection locked="0"/>
    </xf>
    <xf numFmtId="0" fontId="25" fillId="0" borderId="19" xfId="0" applyFont="1" applyFill="1" applyBorder="1" applyAlignment="1">
      <alignment horizontal="center" vertical="top"/>
    </xf>
    <xf numFmtId="0" fontId="8" fillId="5" borderId="23" xfId="1" applyFont="1" applyFill="1" applyBorder="1" applyProtection="1"/>
    <xf numFmtId="0" fontId="8" fillId="5" borderId="0" xfId="1" applyFont="1" applyFill="1" applyBorder="1" applyAlignment="1" applyProtection="1">
      <alignment horizontal="center"/>
    </xf>
    <xf numFmtId="0" fontId="8" fillId="5" borderId="3" xfId="1" applyFont="1" applyFill="1" applyBorder="1" applyAlignment="1" applyProtection="1">
      <alignment horizontal="center"/>
    </xf>
    <xf numFmtId="0" fontId="10" fillId="5" borderId="42" xfId="1" applyFont="1" applyFill="1" applyBorder="1" applyAlignment="1" applyProtection="1">
      <alignment horizontal="center"/>
    </xf>
    <xf numFmtId="49" fontId="1" fillId="0" borderId="41" xfId="1" applyNumberFormat="1" applyBorder="1" applyProtection="1">
      <protection locked="0"/>
    </xf>
    <xf numFmtId="49" fontId="1" fillId="0" borderId="45" xfId="1" applyNumberFormat="1" applyFill="1" applyBorder="1" applyAlignment="1" applyProtection="1">
      <alignment horizontal="right"/>
      <protection locked="0"/>
    </xf>
    <xf numFmtId="49" fontId="1" fillId="0" borderId="43" xfId="1" applyNumberFormat="1" applyFill="1" applyBorder="1" applyAlignment="1" applyProtection="1">
      <alignment horizontal="right"/>
      <protection locked="0"/>
    </xf>
    <xf numFmtId="49" fontId="1" fillId="0" borderId="46" xfId="1" applyNumberFormat="1" applyFill="1" applyBorder="1" applyAlignment="1" applyProtection="1">
      <alignment horizontal="right"/>
      <protection locked="0"/>
    </xf>
    <xf numFmtId="49" fontId="1" fillId="0" borderId="47" xfId="1" applyNumberFormat="1" applyBorder="1" applyProtection="1">
      <protection locked="0"/>
    </xf>
    <xf numFmtId="49" fontId="1" fillId="0" borderId="41" xfId="1" applyNumberFormat="1" applyFont="1" applyFill="1" applyBorder="1" applyProtection="1">
      <protection locked="0"/>
    </xf>
    <xf numFmtId="49" fontId="1" fillId="0" borderId="41" xfId="1" applyNumberFormat="1" applyFont="1" applyBorder="1" applyProtection="1">
      <protection locked="0"/>
    </xf>
    <xf numFmtId="49" fontId="1" fillId="0" borderId="37" xfId="1" applyNumberFormat="1" applyFont="1" applyFill="1" applyBorder="1" applyProtection="1">
      <protection locked="0"/>
    </xf>
    <xf numFmtId="0" fontId="1" fillId="0" borderId="37" xfId="1" applyNumberFormat="1" applyFill="1" applyBorder="1" applyProtection="1">
      <protection locked="0"/>
    </xf>
    <xf numFmtId="0" fontId="1" fillId="0" borderId="39" xfId="1" applyFill="1" applyBorder="1" applyProtection="1">
      <protection locked="0"/>
    </xf>
    <xf numFmtId="0" fontId="10" fillId="6" borderId="46" xfId="1" applyFont="1" applyFill="1" applyBorder="1" applyAlignment="1">
      <alignment horizontal="center"/>
    </xf>
    <xf numFmtId="0" fontId="10" fillId="6" borderId="47" xfId="1" applyFont="1" applyFill="1" applyBorder="1" applyAlignment="1">
      <alignment horizontal="center"/>
    </xf>
    <xf numFmtId="0" fontId="10" fillId="6" borderId="47" xfId="1" applyNumberFormat="1" applyFont="1" applyFill="1" applyBorder="1" applyAlignment="1">
      <alignment horizontal="center"/>
    </xf>
    <xf numFmtId="0" fontId="10" fillId="6" borderId="10" xfId="1" applyNumberFormat="1" applyFont="1" applyFill="1" applyBorder="1" applyAlignment="1">
      <alignment horizontal="center"/>
    </xf>
    <xf numFmtId="1" fontId="10" fillId="5" borderId="48" xfId="1" applyNumberFormat="1" applyFont="1" applyFill="1" applyBorder="1" applyAlignment="1" applyProtection="1">
      <alignment horizontal="center"/>
    </xf>
    <xf numFmtId="0" fontId="1" fillId="5" borderId="48" xfId="1" applyFill="1" applyBorder="1" applyProtection="1">
      <protection locked="0"/>
    </xf>
    <xf numFmtId="0" fontId="1" fillId="5" borderId="48" xfId="1" applyNumberFormat="1" applyFill="1" applyBorder="1" applyProtection="1">
      <protection locked="0"/>
    </xf>
    <xf numFmtId="0" fontId="1" fillId="5" borderId="48" xfId="1" applyFont="1" applyFill="1" applyBorder="1" applyProtection="1">
      <protection locked="0"/>
    </xf>
    <xf numFmtId="0" fontId="36" fillId="0" borderId="0" xfId="1" applyNumberFormat="1" applyFont="1" applyProtection="1">
      <protection locked="0"/>
    </xf>
    <xf numFmtId="0" fontId="36" fillId="0" borderId="44" xfId="31" applyFont="1" applyBorder="1" applyAlignment="1">
      <alignment horizontal="left" vertical="top" wrapText="1"/>
      <protection locked="0"/>
    </xf>
    <xf numFmtId="0" fontId="36" fillId="0" borderId="44" xfId="32" applyFont="1" applyBorder="1" applyAlignment="1">
      <alignment horizontal="left" vertical="top" wrapText="1"/>
      <protection locked="0"/>
    </xf>
    <xf numFmtId="0" fontId="36" fillId="0" borderId="44" xfId="32" applyFont="1" applyFill="1" applyBorder="1" applyAlignment="1">
      <alignment horizontal="left" vertical="top" wrapText="1"/>
      <protection locked="0"/>
    </xf>
    <xf numFmtId="49" fontId="1" fillId="0" borderId="32" xfId="1" applyNumberFormat="1" applyFill="1" applyBorder="1" applyAlignment="1" applyProtection="1">
      <alignment horizontal="right"/>
      <protection locked="0"/>
    </xf>
    <xf numFmtId="49" fontId="1" fillId="0" borderId="19" xfId="1" applyNumberFormat="1" applyFont="1" applyFill="1" applyBorder="1" applyProtection="1">
      <protection locked="0"/>
    </xf>
    <xf numFmtId="0" fontId="36" fillId="0" borderId="31" xfId="32" applyFont="1" applyBorder="1" applyAlignment="1">
      <alignment horizontal="left" vertical="top" wrapText="1"/>
      <protection locked="0"/>
    </xf>
    <xf numFmtId="49" fontId="1" fillId="0" borderId="19" xfId="1" applyNumberFormat="1" applyBorder="1" applyProtection="1">
      <protection locked="0"/>
    </xf>
    <xf numFmtId="49" fontId="1" fillId="0" borderId="17" xfId="1" applyNumberFormat="1" applyFill="1" applyBorder="1" applyAlignment="1" applyProtection="1">
      <alignment horizontal="right"/>
      <protection locked="0"/>
    </xf>
    <xf numFmtId="49" fontId="1" fillId="0" borderId="6" xfId="1" applyNumberFormat="1" applyFont="1" applyFill="1" applyBorder="1" applyProtection="1">
      <protection locked="0"/>
    </xf>
    <xf numFmtId="49" fontId="1" fillId="0" borderId="6" xfId="1" applyNumberFormat="1" applyBorder="1" applyProtection="1">
      <protection locked="0"/>
    </xf>
    <xf numFmtId="49" fontId="1" fillId="0" borderId="47" xfId="1" applyNumberFormat="1" applyFont="1" applyFill="1" applyBorder="1" applyProtection="1">
      <protection locked="0"/>
    </xf>
    <xf numFmtId="0" fontId="35" fillId="0" borderId="41" xfId="0" applyFont="1" applyBorder="1" applyAlignment="1" applyProtection="1">
      <alignment horizontal="left" vertical="top" wrapText="1"/>
      <protection locked="0"/>
    </xf>
    <xf numFmtId="0" fontId="35" fillId="0" borderId="19" xfId="0" applyFont="1" applyBorder="1" applyAlignment="1" applyProtection="1">
      <alignment horizontal="left" vertical="top" wrapText="1"/>
      <protection locked="0"/>
    </xf>
    <xf numFmtId="0" fontId="36" fillId="0" borderId="6" xfId="1" applyNumberFormat="1" applyFont="1" applyBorder="1" applyAlignment="1" applyProtection="1">
      <alignment vertical="top"/>
      <protection locked="0"/>
    </xf>
    <xf numFmtId="0" fontId="1" fillId="0" borderId="29" xfId="1" applyFont="1" applyFill="1" applyBorder="1" applyAlignment="1" applyProtection="1">
      <alignment vertical="top"/>
      <protection locked="0"/>
    </xf>
    <xf numFmtId="0" fontId="36" fillId="0" borderId="47" xfId="1" applyNumberFormat="1" applyFont="1" applyBorder="1" applyAlignment="1" applyProtection="1">
      <alignment vertical="top"/>
      <protection locked="0"/>
    </xf>
    <xf numFmtId="0" fontId="1" fillId="0" borderId="10" xfId="1" applyFont="1" applyFill="1" applyBorder="1" applyAlignment="1" applyProtection="1">
      <alignment vertical="top"/>
      <protection locked="0"/>
    </xf>
    <xf numFmtId="0" fontId="1" fillId="0" borderId="29" xfId="1" applyFont="1" applyBorder="1" applyAlignment="1" applyProtection="1">
      <alignment vertical="top"/>
      <protection locked="0"/>
    </xf>
    <xf numFmtId="0" fontId="1" fillId="0" borderId="10" xfId="1" applyFont="1" applyBorder="1" applyAlignment="1" applyProtection="1">
      <alignment vertical="top"/>
      <protection locked="0"/>
    </xf>
    <xf numFmtId="0" fontId="35" fillId="0" borderId="41" xfId="1" applyNumberFormat="1" applyFont="1" applyBorder="1" applyAlignment="1" applyProtection="1">
      <alignment vertical="top"/>
      <protection locked="0"/>
    </xf>
    <xf numFmtId="0" fontId="1" fillId="0" borderId="31" xfId="1" applyFont="1" applyBorder="1" applyAlignment="1" applyProtection="1">
      <alignment vertical="top"/>
      <protection locked="0"/>
    </xf>
    <xf numFmtId="0" fontId="35" fillId="0" borderId="19" xfId="1" applyNumberFormat="1" applyFont="1" applyBorder="1" applyAlignment="1" applyProtection="1">
      <alignment vertical="top"/>
      <protection locked="0"/>
    </xf>
    <xf numFmtId="0" fontId="36" fillId="0" borderId="0" xfId="1" applyNumberFormat="1" applyFont="1" applyAlignment="1" applyProtection="1">
      <alignment vertical="top"/>
      <protection locked="0"/>
    </xf>
    <xf numFmtId="0" fontId="1" fillId="0" borderId="0" xfId="1" applyFont="1" applyAlignment="1" applyProtection="1">
      <alignment vertical="top"/>
      <protection locked="0"/>
    </xf>
    <xf numFmtId="0" fontId="1" fillId="0" borderId="0" xfId="1" applyAlignment="1" applyProtection="1">
      <alignment vertical="top"/>
      <protection locked="0"/>
    </xf>
    <xf numFmtId="0" fontId="8" fillId="6" borderId="25" xfId="1" applyNumberFormat="1" applyFont="1" applyFill="1" applyBorder="1" applyAlignment="1">
      <alignment horizontal="center" vertical="center"/>
    </xf>
    <xf numFmtId="0" fontId="0" fillId="6" borderId="27" xfId="0" applyNumberFormat="1" applyFill="1" applyBorder="1" applyAlignment="1">
      <alignment horizontal="center" vertical="center"/>
    </xf>
    <xf numFmtId="0" fontId="0" fillId="6" borderId="29" xfId="0" applyNumberFormat="1" applyFill="1" applyBorder="1" applyAlignment="1">
      <alignment horizontal="center" vertic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14" fontId="33" fillId="0" borderId="33" xfId="1" applyNumberFormat="1" applyFont="1" applyFill="1" applyBorder="1" applyAlignment="1" applyProtection="1">
      <alignment horizontal="center"/>
      <protection locked="0"/>
    </xf>
    <xf numFmtId="0" fontId="8" fillId="6" borderId="11" xfId="1" applyFont="1" applyFill="1" applyBorder="1" applyAlignment="1" applyProtection="1">
      <alignment horizontal="center" textRotation="90" wrapText="1"/>
    </xf>
    <xf numFmtId="0" fontId="0" fillId="0" borderId="15" xfId="0" applyBorder="1" applyAlignment="1">
      <alignment textRotation="90" wrapText="1"/>
    </xf>
    <xf numFmtId="0" fontId="8" fillId="6" borderId="24" xfId="1" applyFont="1" applyFill="1" applyBorder="1" applyAlignment="1" applyProtection="1">
      <alignment horizontal="center" textRotation="90" wrapText="1"/>
    </xf>
    <xf numFmtId="0" fontId="0" fillId="0" borderId="20" xfId="0" applyBorder="1" applyAlignment="1">
      <alignment textRotation="90" wrapText="1"/>
    </xf>
    <xf numFmtId="0" fontId="8" fillId="6" borderId="24" xfId="1" applyNumberFormat="1" applyFont="1" applyFill="1" applyBorder="1" applyAlignment="1">
      <alignment horizontal="center" vertical="center"/>
    </xf>
    <xf numFmtId="0" fontId="0" fillId="0" borderId="20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</cellXfs>
  <cellStyles count="34">
    <cellStyle name="čárky 2" xfId="4"/>
    <cellStyle name="čárky 2 2" xfId="11"/>
    <cellStyle name="čárky 3" xfId="5"/>
    <cellStyle name="čárky 3 2" xfId="12"/>
    <cellStyle name="čárky 3 2 2" xfId="27"/>
    <cellStyle name="čárky 4" xfId="3"/>
    <cellStyle name="čárky 4 2" xfId="25"/>
    <cellStyle name="Normální" xfId="0" builtinId="0"/>
    <cellStyle name="Normální 10" xfId="22"/>
    <cellStyle name="Normální 11" xfId="31"/>
    <cellStyle name="Normální 12" xfId="32"/>
    <cellStyle name="normální 2" xfId="6"/>
    <cellStyle name="normální 3" xfId="2"/>
    <cellStyle name="normální 3 2" xfId="24"/>
    <cellStyle name="Normální 4" xfId="15"/>
    <cellStyle name="Normální 4 2" xfId="17"/>
    <cellStyle name="Normální 5" xfId="16"/>
    <cellStyle name="Normální 5 2" xfId="29"/>
    <cellStyle name="Normální 6" xfId="18"/>
    <cellStyle name="Normální 6 2" xfId="30"/>
    <cellStyle name="Normální 7" xfId="19"/>
    <cellStyle name="Normální 8" xfId="20"/>
    <cellStyle name="Normální 9" xfId="21"/>
    <cellStyle name="normální_POL.XLS" xfId="1"/>
    <cellStyle name="normální_POL.XLS 2" xfId="23"/>
    <cellStyle name="normální_SOxxxxxx" xfId="33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28"/>
    <cellStyle name="procent 4" xfId="8"/>
    <cellStyle name="procent 4 2" xfId="26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06"/>
  <sheetViews>
    <sheetView tabSelected="1" zoomScaleNormal="100" zoomScaleSheetLayoutView="100" workbookViewId="0">
      <pane ySplit="10" topLeftCell="A11" activePane="bottomLeft" state="frozen"/>
      <selection pane="bottomLeft" activeCell="H105" sqref="H12:H105"/>
    </sheetView>
  </sheetViews>
  <sheetFormatPr defaultRowHeight="15" x14ac:dyDescent="0.25"/>
  <cols>
    <col min="1" max="1" width="5.7109375" customWidth="1"/>
    <col min="2" max="2" width="15.42578125" customWidth="1"/>
    <col min="3" max="3" width="48.5703125" customWidth="1"/>
    <col min="5" max="5" width="11.85546875" customWidth="1"/>
    <col min="6" max="6" width="9.42578125" bestFit="1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3.7109375" style="180" customWidth="1"/>
    <col min="13" max="13" width="5.85546875" style="6" customWidth="1"/>
    <col min="14" max="14" width="8.85546875" style="177" customWidth="1"/>
    <col min="15" max="15" width="40.140625" style="175" customWidth="1"/>
    <col min="16" max="16" width="33.42578125" style="177" customWidth="1"/>
    <col min="17" max="17" width="4.5703125" style="177" customWidth="1"/>
  </cols>
  <sheetData>
    <row r="1" spans="1:17" ht="21" thickTop="1" thickBot="1" x14ac:dyDescent="0.4">
      <c r="A1" s="40" t="s">
        <v>8</v>
      </c>
      <c r="B1" s="41"/>
      <c r="C1" s="41"/>
      <c r="D1" s="3"/>
      <c r="E1" s="1"/>
      <c r="F1" s="1"/>
      <c r="G1" s="1"/>
      <c r="H1" s="2" t="s">
        <v>9</v>
      </c>
      <c r="I1" s="263" t="s">
        <v>0</v>
      </c>
      <c r="J1" s="264"/>
      <c r="K1" s="39">
        <f>SUM(I11:I539,K11:K539)/2</f>
        <v>0</v>
      </c>
      <c r="L1" s="172"/>
      <c r="M1" s="173" t="s">
        <v>256</v>
      </c>
      <c r="N1" s="174"/>
      <c r="P1" s="176"/>
    </row>
    <row r="2" spans="1:17" ht="16.5" thickTop="1" thickBot="1" x14ac:dyDescent="0.3">
      <c r="A2" s="42" t="s">
        <v>10</v>
      </c>
      <c r="B2" s="42"/>
      <c r="C2" s="43"/>
      <c r="D2" s="9"/>
      <c r="E2" s="10"/>
      <c r="F2" s="11"/>
      <c r="G2" s="9"/>
      <c r="H2" s="9"/>
      <c r="I2" s="9"/>
      <c r="J2" s="10"/>
      <c r="K2" s="38" t="s">
        <v>40</v>
      </c>
      <c r="L2" s="178"/>
      <c r="M2" s="179"/>
      <c r="N2" s="174"/>
    </row>
    <row r="3" spans="1:17" x14ac:dyDescent="0.25">
      <c r="A3" s="44" t="s">
        <v>1</v>
      </c>
      <c r="B3" s="41"/>
      <c r="C3" s="12" t="s">
        <v>41</v>
      </c>
      <c r="D3" s="4"/>
      <c r="E3" s="6"/>
      <c r="F3" s="13"/>
      <c r="G3" s="4"/>
      <c r="H3" s="4"/>
      <c r="I3" s="41" t="s">
        <v>11</v>
      </c>
      <c r="J3" s="5" t="s">
        <v>27</v>
      </c>
      <c r="K3" s="6"/>
      <c r="N3" s="174"/>
      <c r="P3" s="181"/>
      <c r="Q3" s="174"/>
    </row>
    <row r="4" spans="1:17" x14ac:dyDescent="0.25">
      <c r="A4" s="44" t="s">
        <v>3</v>
      </c>
      <c r="B4" s="41"/>
      <c r="C4" s="8" t="s">
        <v>195</v>
      </c>
      <c r="D4" s="4"/>
      <c r="E4" s="6"/>
      <c r="F4" s="13"/>
      <c r="G4" s="4"/>
      <c r="H4" s="4"/>
      <c r="I4" s="44" t="s">
        <v>12</v>
      </c>
      <c r="J4" s="7" t="s">
        <v>196</v>
      </c>
      <c r="K4" s="6"/>
      <c r="P4" s="181"/>
      <c r="Q4" s="174"/>
    </row>
    <row r="5" spans="1:17" ht="15.75" thickBot="1" x14ac:dyDescent="0.3">
      <c r="A5" s="45" t="s">
        <v>2</v>
      </c>
      <c r="B5" s="44"/>
      <c r="C5" s="50" t="s">
        <v>197</v>
      </c>
      <c r="D5" s="4"/>
      <c r="E5" s="6"/>
      <c r="F5" s="13"/>
      <c r="G5" s="4"/>
      <c r="H5" s="4"/>
      <c r="I5" s="46" t="s">
        <v>13</v>
      </c>
      <c r="J5" s="47"/>
      <c r="K5" s="14" t="s">
        <v>27</v>
      </c>
      <c r="L5" s="182"/>
      <c r="M5" s="265"/>
      <c r="N5" s="265"/>
      <c r="O5" s="265"/>
      <c r="P5" s="181"/>
      <c r="Q5" s="174"/>
    </row>
    <row r="6" spans="1:17" x14ac:dyDescent="0.25">
      <c r="A6" s="15" t="s">
        <v>14</v>
      </c>
      <c r="B6" s="16"/>
      <c r="C6" s="16"/>
      <c r="D6" s="16"/>
      <c r="E6" s="17"/>
      <c r="F6" s="18"/>
      <c r="G6" s="16"/>
      <c r="H6" s="19" t="s">
        <v>15</v>
      </c>
      <c r="I6" s="19"/>
      <c r="J6" s="19"/>
      <c r="K6" s="20"/>
      <c r="L6" s="212"/>
      <c r="M6" s="266" t="s">
        <v>257</v>
      </c>
      <c r="N6" s="268" t="s">
        <v>258</v>
      </c>
      <c r="O6" s="270" t="s">
        <v>259</v>
      </c>
      <c r="P6" s="260" t="s">
        <v>260</v>
      </c>
      <c r="Q6" s="174"/>
    </row>
    <row r="7" spans="1:17" x14ac:dyDescent="0.25">
      <c r="A7" s="21" t="s">
        <v>6</v>
      </c>
      <c r="B7" s="22" t="s">
        <v>16</v>
      </c>
      <c r="C7" s="23"/>
      <c r="D7" s="22" t="s">
        <v>17</v>
      </c>
      <c r="E7" s="24"/>
      <c r="F7" s="25" t="s">
        <v>18</v>
      </c>
      <c r="G7" s="22" t="s">
        <v>19</v>
      </c>
      <c r="H7" s="26" t="s">
        <v>20</v>
      </c>
      <c r="I7" s="27"/>
      <c r="J7" s="26" t="s">
        <v>21</v>
      </c>
      <c r="K7" s="28"/>
      <c r="L7" s="213"/>
      <c r="M7" s="267"/>
      <c r="N7" s="269"/>
      <c r="O7" s="271"/>
      <c r="P7" s="261"/>
    </row>
    <row r="8" spans="1:17" x14ac:dyDescent="0.25">
      <c r="A8" s="29" t="s">
        <v>22</v>
      </c>
      <c r="B8" s="30" t="s">
        <v>23</v>
      </c>
      <c r="C8" s="30" t="s">
        <v>24</v>
      </c>
      <c r="D8" s="30" t="s">
        <v>25</v>
      </c>
      <c r="E8" s="31" t="s">
        <v>4</v>
      </c>
      <c r="F8" s="32" t="s">
        <v>26</v>
      </c>
      <c r="G8" s="30" t="s">
        <v>26</v>
      </c>
      <c r="H8" s="48" t="s">
        <v>18</v>
      </c>
      <c r="I8" s="30" t="s">
        <v>5</v>
      </c>
      <c r="J8" s="48" t="s">
        <v>18</v>
      </c>
      <c r="K8" s="33" t="s">
        <v>5</v>
      </c>
      <c r="L8" s="214"/>
      <c r="M8" s="267"/>
      <c r="N8" s="269"/>
      <c r="O8" s="272"/>
      <c r="P8" s="262"/>
    </row>
    <row r="9" spans="1:17" ht="15.75" thickBot="1" x14ac:dyDescent="0.3">
      <c r="A9" s="34"/>
      <c r="B9" s="35">
        <v>1</v>
      </c>
      <c r="C9" s="35">
        <v>2</v>
      </c>
      <c r="D9" s="35">
        <v>3</v>
      </c>
      <c r="E9" s="35">
        <v>4</v>
      </c>
      <c r="F9" s="36">
        <v>5</v>
      </c>
      <c r="G9" s="35">
        <v>6</v>
      </c>
      <c r="H9" s="35">
        <v>7</v>
      </c>
      <c r="I9" s="35">
        <v>8</v>
      </c>
      <c r="J9" s="36">
        <v>9</v>
      </c>
      <c r="K9" s="37">
        <v>10</v>
      </c>
      <c r="L9" s="215"/>
      <c r="M9" s="226">
        <v>12</v>
      </c>
      <c r="N9" s="227">
        <v>13</v>
      </c>
      <c r="O9" s="228">
        <v>14</v>
      </c>
      <c r="P9" s="229">
        <v>15</v>
      </c>
    </row>
    <row r="10" spans="1:17" ht="15.75" thickBot="1" x14ac:dyDescent="0.3">
      <c r="A10" s="168"/>
      <c r="B10" s="75"/>
      <c r="C10" s="169"/>
      <c r="D10" s="169"/>
      <c r="E10" s="169"/>
      <c r="F10" s="169"/>
      <c r="G10" s="169"/>
      <c r="H10" s="169"/>
      <c r="I10" s="169"/>
      <c r="J10" s="169"/>
      <c r="K10" s="170"/>
      <c r="L10" s="183"/>
      <c r="M10" s="230"/>
      <c r="N10" s="231"/>
      <c r="O10" s="232"/>
      <c r="P10" s="233"/>
      <c r="Q10" s="184"/>
    </row>
    <row r="11" spans="1:17" x14ac:dyDescent="0.25">
      <c r="A11" s="89" t="s">
        <v>28</v>
      </c>
      <c r="B11" s="90">
        <v>1</v>
      </c>
      <c r="C11" s="91" t="s">
        <v>7</v>
      </c>
      <c r="D11" s="92"/>
      <c r="E11" s="93"/>
      <c r="F11" s="94"/>
      <c r="G11" s="95"/>
      <c r="H11" s="92"/>
      <c r="I11" s="96"/>
      <c r="J11" s="92"/>
      <c r="K11" s="97"/>
      <c r="M11" s="217"/>
      <c r="N11" s="223"/>
      <c r="O11" s="224"/>
      <c r="P11" s="225"/>
      <c r="Q11" s="4"/>
    </row>
    <row r="12" spans="1:17" ht="54" customHeight="1" x14ac:dyDescent="0.25">
      <c r="A12" s="134" t="s">
        <v>42</v>
      </c>
      <c r="B12" s="135" t="s">
        <v>57</v>
      </c>
      <c r="C12" s="51" t="s">
        <v>43</v>
      </c>
      <c r="D12" s="57" t="s">
        <v>71</v>
      </c>
      <c r="E12" s="56">
        <v>28.280999999999999</v>
      </c>
      <c r="F12" s="52">
        <v>0</v>
      </c>
      <c r="G12" s="53">
        <f t="shared" ref="G12:G25" si="0">E12*F12</f>
        <v>0</v>
      </c>
      <c r="H12" s="54"/>
      <c r="I12" s="55">
        <f t="shared" ref="I12:I25" si="1">E12*H12</f>
        <v>0</v>
      </c>
      <c r="J12" s="62"/>
      <c r="K12" s="79">
        <f>CEILING(E12*J12,0.1)</f>
        <v>0</v>
      </c>
      <c r="M12" s="218"/>
      <c r="N12" s="221"/>
      <c r="O12" s="246" t="s">
        <v>261</v>
      </c>
      <c r="P12" s="235" t="s">
        <v>262</v>
      </c>
      <c r="Q12" s="4"/>
    </row>
    <row r="13" spans="1:17" ht="54" customHeight="1" x14ac:dyDescent="0.25">
      <c r="A13" s="136" t="s">
        <v>230</v>
      </c>
      <c r="B13" s="137" t="s">
        <v>58</v>
      </c>
      <c r="C13" s="63" t="s">
        <v>44</v>
      </c>
      <c r="D13" s="64" t="s">
        <v>72</v>
      </c>
      <c r="E13" s="65">
        <v>24.35</v>
      </c>
      <c r="F13" s="66">
        <v>3.6899999999999995E-2</v>
      </c>
      <c r="G13" s="67">
        <f t="shared" si="0"/>
        <v>0.89851499999999995</v>
      </c>
      <c r="H13" s="59"/>
      <c r="I13" s="68">
        <f t="shared" si="1"/>
        <v>0</v>
      </c>
      <c r="J13" s="69"/>
      <c r="K13" s="81">
        <f t="shared" ref="K13:K25" si="2">CEILING(E13*J13,0.1)</f>
        <v>0</v>
      </c>
      <c r="M13" s="218"/>
      <c r="N13" s="221"/>
      <c r="O13" s="246" t="s">
        <v>263</v>
      </c>
      <c r="P13" s="235" t="s">
        <v>198</v>
      </c>
      <c r="Q13" s="4"/>
    </row>
    <row r="14" spans="1:17" ht="54" x14ac:dyDescent="0.25">
      <c r="A14" s="138" t="s">
        <v>231</v>
      </c>
      <c r="B14" s="137" t="s">
        <v>59</v>
      </c>
      <c r="C14" s="63" t="s">
        <v>45</v>
      </c>
      <c r="D14" s="64" t="s">
        <v>73</v>
      </c>
      <c r="E14" s="65">
        <v>6.6479999999999997</v>
      </c>
      <c r="F14" s="70">
        <v>0</v>
      </c>
      <c r="G14" s="71">
        <f t="shared" si="0"/>
        <v>0</v>
      </c>
      <c r="H14" s="59"/>
      <c r="I14" s="68">
        <f t="shared" si="1"/>
        <v>0</v>
      </c>
      <c r="J14" s="69"/>
      <c r="K14" s="81">
        <f t="shared" si="2"/>
        <v>0</v>
      </c>
      <c r="M14" s="218"/>
      <c r="N14" s="221"/>
      <c r="O14" s="246" t="s">
        <v>265</v>
      </c>
      <c r="P14" s="235" t="s">
        <v>264</v>
      </c>
      <c r="Q14" s="4"/>
    </row>
    <row r="15" spans="1:17" ht="44.25" customHeight="1" x14ac:dyDescent="0.25">
      <c r="A15" s="136" t="s">
        <v>232</v>
      </c>
      <c r="B15" s="137" t="s">
        <v>60</v>
      </c>
      <c r="C15" s="63" t="s">
        <v>46</v>
      </c>
      <c r="D15" s="64" t="s">
        <v>73</v>
      </c>
      <c r="E15" s="65">
        <v>6.6479999999999997</v>
      </c>
      <c r="F15" s="70">
        <v>0</v>
      </c>
      <c r="G15" s="71">
        <f t="shared" si="0"/>
        <v>0</v>
      </c>
      <c r="H15" s="59"/>
      <c r="I15" s="68">
        <f t="shared" si="1"/>
        <v>0</v>
      </c>
      <c r="J15" s="69"/>
      <c r="K15" s="81">
        <f t="shared" si="2"/>
        <v>0</v>
      </c>
      <c r="M15" s="218"/>
      <c r="N15" s="221"/>
      <c r="O15" s="246" t="s">
        <v>267</v>
      </c>
      <c r="P15" s="236" t="s">
        <v>266</v>
      </c>
      <c r="Q15" s="4"/>
    </row>
    <row r="16" spans="1:17" ht="67.5" x14ac:dyDescent="0.25">
      <c r="A16" s="136" t="s">
        <v>31</v>
      </c>
      <c r="B16" s="137" t="s">
        <v>61</v>
      </c>
      <c r="C16" s="63" t="s">
        <v>47</v>
      </c>
      <c r="D16" s="64" t="s">
        <v>73</v>
      </c>
      <c r="E16" s="65">
        <v>6.6479999999999997</v>
      </c>
      <c r="F16" s="70">
        <v>0</v>
      </c>
      <c r="G16" s="71">
        <f t="shared" si="0"/>
        <v>0</v>
      </c>
      <c r="H16" s="59"/>
      <c r="I16" s="68">
        <f t="shared" si="1"/>
        <v>0</v>
      </c>
      <c r="J16" s="69"/>
      <c r="K16" s="81">
        <f t="shared" si="2"/>
        <v>0</v>
      </c>
      <c r="M16" s="218"/>
      <c r="N16" s="221"/>
      <c r="O16" s="246" t="s">
        <v>269</v>
      </c>
      <c r="P16" s="236" t="s">
        <v>268</v>
      </c>
      <c r="Q16" s="4"/>
    </row>
    <row r="17" spans="1:19" ht="54" customHeight="1" x14ac:dyDescent="0.25">
      <c r="A17" s="136" t="s">
        <v>233</v>
      </c>
      <c r="B17" s="137" t="s">
        <v>62</v>
      </c>
      <c r="C17" s="63" t="s">
        <v>48</v>
      </c>
      <c r="D17" s="64" t="s">
        <v>73</v>
      </c>
      <c r="E17" s="65">
        <v>608.9</v>
      </c>
      <c r="F17" s="70">
        <v>0</v>
      </c>
      <c r="G17" s="71">
        <f t="shared" si="0"/>
        <v>0</v>
      </c>
      <c r="H17" s="59"/>
      <c r="I17" s="68">
        <f t="shared" si="1"/>
        <v>0</v>
      </c>
      <c r="J17" s="69"/>
      <c r="K17" s="81">
        <f t="shared" si="2"/>
        <v>0</v>
      </c>
      <c r="M17" s="218"/>
      <c r="N17" s="221"/>
      <c r="O17" s="246" t="s">
        <v>270</v>
      </c>
      <c r="P17" s="236" t="s">
        <v>199</v>
      </c>
      <c r="Q17" s="4"/>
    </row>
    <row r="18" spans="1:19" ht="54" customHeight="1" x14ac:dyDescent="0.25">
      <c r="A18" s="136" t="s">
        <v>234</v>
      </c>
      <c r="B18" s="137" t="s">
        <v>63</v>
      </c>
      <c r="C18" s="63" t="s">
        <v>49</v>
      </c>
      <c r="D18" s="64" t="s">
        <v>73</v>
      </c>
      <c r="E18" s="65">
        <v>608.9</v>
      </c>
      <c r="F18" s="70">
        <v>0</v>
      </c>
      <c r="G18" s="71">
        <f t="shared" si="0"/>
        <v>0</v>
      </c>
      <c r="H18" s="59"/>
      <c r="I18" s="68">
        <f t="shared" si="1"/>
        <v>0</v>
      </c>
      <c r="J18" s="69"/>
      <c r="K18" s="81">
        <f t="shared" si="2"/>
        <v>0</v>
      </c>
      <c r="M18" s="218"/>
      <c r="N18" s="221"/>
      <c r="O18" s="246" t="s">
        <v>271</v>
      </c>
      <c r="P18" s="236" t="s">
        <v>199</v>
      </c>
      <c r="Q18" s="4"/>
    </row>
    <row r="19" spans="1:19" ht="54" customHeight="1" x14ac:dyDescent="0.25">
      <c r="A19" s="136" t="s">
        <v>235</v>
      </c>
      <c r="B19" s="137" t="s">
        <v>64</v>
      </c>
      <c r="C19" s="63" t="s">
        <v>50</v>
      </c>
      <c r="D19" s="64" t="s">
        <v>73</v>
      </c>
      <c r="E19" s="65">
        <v>608.9</v>
      </c>
      <c r="F19" s="70">
        <v>0</v>
      </c>
      <c r="G19" s="71">
        <f t="shared" si="0"/>
        <v>0</v>
      </c>
      <c r="H19" s="59"/>
      <c r="I19" s="68">
        <f t="shared" si="1"/>
        <v>0</v>
      </c>
      <c r="J19" s="69"/>
      <c r="K19" s="81">
        <f t="shared" si="2"/>
        <v>0</v>
      </c>
      <c r="M19" s="218"/>
      <c r="N19" s="221"/>
      <c r="O19" s="246" t="s">
        <v>272</v>
      </c>
      <c r="P19" s="236" t="s">
        <v>199</v>
      </c>
      <c r="Q19" s="4"/>
    </row>
    <row r="20" spans="1:19" ht="99" customHeight="1" x14ac:dyDescent="0.25">
      <c r="A20" s="136" t="s">
        <v>35</v>
      </c>
      <c r="B20" s="137" t="s">
        <v>65</v>
      </c>
      <c r="C20" s="63" t="s">
        <v>51</v>
      </c>
      <c r="D20" s="64" t="s">
        <v>73</v>
      </c>
      <c r="E20" s="65">
        <v>613.41099999999994</v>
      </c>
      <c r="F20" s="70">
        <v>0</v>
      </c>
      <c r="G20" s="71">
        <f t="shared" si="0"/>
        <v>0</v>
      </c>
      <c r="H20" s="153"/>
      <c r="I20" s="154">
        <f t="shared" si="1"/>
        <v>0</v>
      </c>
      <c r="J20" s="155"/>
      <c r="K20" s="81">
        <f t="shared" si="2"/>
        <v>0</v>
      </c>
      <c r="M20" s="218"/>
      <c r="N20" s="221"/>
      <c r="O20" s="246" t="s">
        <v>274</v>
      </c>
      <c r="P20" s="236" t="s">
        <v>273</v>
      </c>
      <c r="Q20" s="4"/>
    </row>
    <row r="21" spans="1:19" ht="97.5" customHeight="1" x14ac:dyDescent="0.25">
      <c r="A21" s="136" t="s">
        <v>236</v>
      </c>
      <c r="B21" s="137" t="s">
        <v>66</v>
      </c>
      <c r="C21" s="63" t="s">
        <v>52</v>
      </c>
      <c r="D21" s="64" t="s">
        <v>73</v>
      </c>
      <c r="E21" s="65">
        <v>12268.223</v>
      </c>
      <c r="F21" s="70">
        <v>0</v>
      </c>
      <c r="G21" s="71">
        <f t="shared" si="0"/>
        <v>0</v>
      </c>
      <c r="H21" s="153"/>
      <c r="I21" s="154">
        <f t="shared" si="1"/>
        <v>0</v>
      </c>
      <c r="J21" s="155"/>
      <c r="K21" s="81">
        <f t="shared" si="2"/>
        <v>0</v>
      </c>
      <c r="M21" s="218"/>
      <c r="N21" s="222"/>
      <c r="O21" s="246" t="s">
        <v>276</v>
      </c>
      <c r="P21" s="236" t="s">
        <v>275</v>
      </c>
    </row>
    <row r="22" spans="1:19" ht="78.75" x14ac:dyDescent="0.25">
      <c r="A22" s="136" t="s">
        <v>237</v>
      </c>
      <c r="B22" s="137" t="s">
        <v>67</v>
      </c>
      <c r="C22" s="63" t="s">
        <v>53</v>
      </c>
      <c r="D22" s="64" t="s">
        <v>73</v>
      </c>
      <c r="E22" s="65">
        <v>4.5110000000000001</v>
      </c>
      <c r="F22" s="70">
        <v>0</v>
      </c>
      <c r="G22" s="71">
        <f t="shared" si="0"/>
        <v>0</v>
      </c>
      <c r="H22" s="153"/>
      <c r="I22" s="154">
        <f t="shared" si="1"/>
        <v>0</v>
      </c>
      <c r="J22" s="155"/>
      <c r="K22" s="81">
        <f t="shared" si="2"/>
        <v>0</v>
      </c>
      <c r="M22" s="218"/>
      <c r="N22" s="221"/>
      <c r="O22" s="246" t="s">
        <v>278</v>
      </c>
      <c r="P22" s="236" t="s">
        <v>277</v>
      </c>
    </row>
    <row r="23" spans="1:19" ht="33.75" x14ac:dyDescent="0.25">
      <c r="A23" s="136" t="s">
        <v>238</v>
      </c>
      <c r="B23" s="137" t="s">
        <v>68</v>
      </c>
      <c r="C23" s="63" t="s">
        <v>54</v>
      </c>
      <c r="D23" s="64" t="s">
        <v>73</v>
      </c>
      <c r="E23" s="65">
        <v>6.6479999999999997</v>
      </c>
      <c r="F23" s="70">
        <v>0</v>
      </c>
      <c r="G23" s="71">
        <f t="shared" si="0"/>
        <v>0</v>
      </c>
      <c r="H23" s="153"/>
      <c r="I23" s="154">
        <f t="shared" si="1"/>
        <v>0</v>
      </c>
      <c r="J23" s="155"/>
      <c r="K23" s="81">
        <f t="shared" si="2"/>
        <v>0</v>
      </c>
      <c r="M23" s="218"/>
      <c r="N23" s="221"/>
      <c r="O23" s="246" t="s">
        <v>280</v>
      </c>
      <c r="P23" s="236" t="s">
        <v>279</v>
      </c>
    </row>
    <row r="24" spans="1:19" ht="45" x14ac:dyDescent="0.25">
      <c r="A24" s="136" t="s">
        <v>239</v>
      </c>
      <c r="B24" s="137" t="s">
        <v>69</v>
      </c>
      <c r="C24" s="63" t="s">
        <v>55</v>
      </c>
      <c r="D24" s="64" t="s">
        <v>73</v>
      </c>
      <c r="E24" s="65">
        <v>2.137</v>
      </c>
      <c r="F24" s="70">
        <v>0</v>
      </c>
      <c r="G24" s="71">
        <f t="shared" si="0"/>
        <v>0</v>
      </c>
      <c r="H24" s="153"/>
      <c r="I24" s="154">
        <f t="shared" si="1"/>
        <v>0</v>
      </c>
      <c r="J24" s="155"/>
      <c r="K24" s="81">
        <f t="shared" si="2"/>
        <v>0</v>
      </c>
      <c r="M24" s="218"/>
      <c r="N24" s="221"/>
      <c r="O24" s="246" t="s">
        <v>282</v>
      </c>
      <c r="P24" s="236" t="s">
        <v>281</v>
      </c>
    </row>
    <row r="25" spans="1:19" ht="40.5" x14ac:dyDescent="0.25">
      <c r="A25" s="136" t="s">
        <v>240</v>
      </c>
      <c r="B25" s="137" t="s">
        <v>70</v>
      </c>
      <c r="C25" s="73" t="s">
        <v>56</v>
      </c>
      <c r="D25" s="74" t="s">
        <v>71</v>
      </c>
      <c r="E25" s="65">
        <v>228.1</v>
      </c>
      <c r="F25" s="70">
        <v>0</v>
      </c>
      <c r="G25" s="71">
        <f t="shared" si="0"/>
        <v>0</v>
      </c>
      <c r="H25" s="153"/>
      <c r="I25" s="154">
        <f t="shared" si="1"/>
        <v>0</v>
      </c>
      <c r="J25" s="155"/>
      <c r="K25" s="81">
        <f t="shared" si="2"/>
        <v>0</v>
      </c>
      <c r="M25" s="238"/>
      <c r="N25" s="239"/>
      <c r="O25" s="247" t="s">
        <v>283</v>
      </c>
      <c r="P25" s="240" t="s">
        <v>200</v>
      </c>
    </row>
    <row r="26" spans="1:19" x14ac:dyDescent="0.25">
      <c r="A26" s="144"/>
      <c r="B26" s="103"/>
      <c r="C26" s="103"/>
      <c r="D26" s="113"/>
      <c r="E26" s="103"/>
      <c r="F26" s="104"/>
      <c r="G26" s="72"/>
      <c r="H26" s="156"/>
      <c r="I26" s="152"/>
      <c r="J26" s="157"/>
      <c r="K26" s="80"/>
      <c r="M26" s="242"/>
      <c r="N26" s="243"/>
      <c r="O26" s="248"/>
      <c r="P26" s="249"/>
    </row>
    <row r="27" spans="1:19" ht="15.75" thickBot="1" x14ac:dyDescent="0.3">
      <c r="A27" s="139" t="s">
        <v>29</v>
      </c>
      <c r="B27" s="140" t="s">
        <v>30</v>
      </c>
      <c r="C27" s="83" t="str">
        <f>C11</f>
        <v xml:space="preserve">Zemní práce </v>
      </c>
      <c r="D27" s="84"/>
      <c r="E27" s="85"/>
      <c r="F27" s="86"/>
      <c r="G27" s="87">
        <f>SUM(G12:G25)</f>
        <v>0.89851499999999995</v>
      </c>
      <c r="H27" s="125"/>
      <c r="I27" s="126">
        <f>SUM(I12:I25)</f>
        <v>0</v>
      </c>
      <c r="J27" s="127"/>
      <c r="K27" s="88">
        <f>SUM(K12:K25)</f>
        <v>0</v>
      </c>
      <c r="M27" s="219"/>
      <c r="N27" s="245"/>
      <c r="O27" s="250"/>
      <c r="P27" s="251"/>
    </row>
    <row r="28" spans="1:19" x14ac:dyDescent="0.25">
      <c r="A28" s="141" t="s">
        <v>28</v>
      </c>
      <c r="B28" s="142" t="s">
        <v>31</v>
      </c>
      <c r="C28" s="76" t="s">
        <v>33</v>
      </c>
      <c r="D28" s="77"/>
      <c r="E28" s="77"/>
      <c r="F28" s="61"/>
      <c r="G28" s="78"/>
      <c r="H28" s="151"/>
      <c r="I28" s="158"/>
      <c r="J28" s="151"/>
      <c r="K28" s="110"/>
      <c r="M28" s="242"/>
      <c r="N28" s="243"/>
      <c r="O28" s="248"/>
      <c r="P28" s="249"/>
    </row>
    <row r="29" spans="1:19" s="49" customFormat="1" ht="90" x14ac:dyDescent="0.25">
      <c r="A29" s="136" t="s">
        <v>241</v>
      </c>
      <c r="B29" s="143" t="s">
        <v>107</v>
      </c>
      <c r="C29" s="98" t="s">
        <v>74</v>
      </c>
      <c r="D29" s="64" t="s">
        <v>73</v>
      </c>
      <c r="E29" s="65">
        <v>2137.84</v>
      </c>
      <c r="F29" s="70">
        <v>2.03485</v>
      </c>
      <c r="G29" s="99">
        <f t="shared" ref="G29:G60" si="3">E29*F29</f>
        <v>4350.1837240000004</v>
      </c>
      <c r="H29" s="159"/>
      <c r="I29" s="154">
        <f>CEILING(E29*H29,0.1)</f>
        <v>0</v>
      </c>
      <c r="J29" s="160"/>
      <c r="K29" s="109">
        <f>CEILING(E29*J29,0.1)</f>
        <v>0</v>
      </c>
      <c r="L29" s="180"/>
      <c r="M29" s="218"/>
      <c r="N29" s="221"/>
      <c r="O29" s="246" t="s">
        <v>285</v>
      </c>
      <c r="P29" s="236" t="s">
        <v>284</v>
      </c>
      <c r="Q29" s="177"/>
      <c r="R29"/>
      <c r="S29"/>
    </row>
    <row r="30" spans="1:19" s="49" customFormat="1" ht="27" x14ac:dyDescent="0.25">
      <c r="A30" s="206" t="s">
        <v>242</v>
      </c>
      <c r="B30" s="200">
        <v>511534111</v>
      </c>
      <c r="C30" s="207" t="s">
        <v>228</v>
      </c>
      <c r="D30" s="208" t="s">
        <v>73</v>
      </c>
      <c r="E30" s="202">
        <v>258.13499999999999</v>
      </c>
      <c r="F30" s="203">
        <v>0</v>
      </c>
      <c r="G30" s="204">
        <f t="shared" ref="G30" si="4">E30*F30</f>
        <v>0</v>
      </c>
      <c r="H30" s="209"/>
      <c r="I30" s="154">
        <f t="shared" ref="I30" si="5">CEILING(E30*H30,0.1)</f>
        <v>0</v>
      </c>
      <c r="J30" s="198"/>
      <c r="K30" s="205">
        <f t="shared" ref="K30" si="6">CEILING(E30*J30,0.1)</f>
        <v>0</v>
      </c>
      <c r="L30" s="180"/>
      <c r="M30" s="218"/>
      <c r="N30" s="221"/>
      <c r="O30" s="246" t="s">
        <v>362</v>
      </c>
      <c r="P30" s="236" t="s">
        <v>229</v>
      </c>
      <c r="Q30" s="177"/>
    </row>
    <row r="31" spans="1:19" s="49" customFormat="1" ht="67.5" x14ac:dyDescent="0.25">
      <c r="A31" s="136" t="s">
        <v>243</v>
      </c>
      <c r="B31" s="143" t="s">
        <v>108</v>
      </c>
      <c r="C31" s="98" t="s">
        <v>75</v>
      </c>
      <c r="D31" s="64" t="s">
        <v>73</v>
      </c>
      <c r="E31" s="65">
        <v>1720.9</v>
      </c>
      <c r="F31" s="70">
        <v>0</v>
      </c>
      <c r="G31" s="99">
        <f t="shared" si="3"/>
        <v>0</v>
      </c>
      <c r="H31" s="159"/>
      <c r="I31" s="154">
        <f t="shared" ref="I31:I60" si="7">CEILING(E31*H31,0.1)</f>
        <v>0</v>
      </c>
      <c r="J31" s="160"/>
      <c r="K31" s="109">
        <f t="shared" ref="K31:K60" si="8">CEILING(E31*J31,0.1)</f>
        <v>0</v>
      </c>
      <c r="L31" s="180"/>
      <c r="M31" s="218"/>
      <c r="N31" s="216"/>
      <c r="O31" s="246" t="s">
        <v>286</v>
      </c>
      <c r="P31" s="236" t="s">
        <v>201</v>
      </c>
      <c r="Q31" s="177"/>
      <c r="R31"/>
      <c r="S31"/>
    </row>
    <row r="32" spans="1:19" s="49" customFormat="1" ht="40.5" x14ac:dyDescent="0.25">
      <c r="A32" s="136" t="s">
        <v>244</v>
      </c>
      <c r="B32" s="143" t="s">
        <v>109</v>
      </c>
      <c r="C32" s="98" t="s">
        <v>76</v>
      </c>
      <c r="D32" s="64" t="s">
        <v>72</v>
      </c>
      <c r="E32" s="65">
        <v>25</v>
      </c>
      <c r="F32" s="70">
        <v>0</v>
      </c>
      <c r="G32" s="99">
        <f t="shared" si="3"/>
        <v>0</v>
      </c>
      <c r="H32" s="159"/>
      <c r="I32" s="154">
        <f t="shared" si="7"/>
        <v>0</v>
      </c>
      <c r="J32" s="160"/>
      <c r="K32" s="109">
        <f t="shared" si="8"/>
        <v>0</v>
      </c>
      <c r="L32" s="180"/>
      <c r="M32" s="218"/>
      <c r="N32" s="222"/>
      <c r="O32" s="246" t="s">
        <v>287</v>
      </c>
      <c r="P32" s="236" t="s">
        <v>202</v>
      </c>
      <c r="Q32" s="177"/>
      <c r="R32"/>
      <c r="S32"/>
    </row>
    <row r="33" spans="1:19" s="49" customFormat="1" ht="54" x14ac:dyDescent="0.25">
      <c r="A33" s="136">
        <f t="shared" ref="A33:A60" si="9">A32+1</f>
        <v>19</v>
      </c>
      <c r="B33" s="143" t="s">
        <v>110</v>
      </c>
      <c r="C33" s="100" t="s">
        <v>77</v>
      </c>
      <c r="D33" s="64" t="s">
        <v>72</v>
      </c>
      <c r="E33" s="65">
        <v>432.31900000000002</v>
      </c>
      <c r="F33" s="70">
        <v>6.2599999999999991E-3</v>
      </c>
      <c r="G33" s="99">
        <f t="shared" si="3"/>
        <v>2.7063169399999998</v>
      </c>
      <c r="H33" s="159"/>
      <c r="I33" s="154">
        <f t="shared" si="7"/>
        <v>0</v>
      </c>
      <c r="J33" s="160"/>
      <c r="K33" s="109">
        <f t="shared" si="8"/>
        <v>0</v>
      </c>
      <c r="L33" s="180"/>
      <c r="M33" s="218"/>
      <c r="N33" s="221"/>
      <c r="O33" s="246" t="s">
        <v>288</v>
      </c>
      <c r="P33" s="236" t="s">
        <v>203</v>
      </c>
      <c r="Q33" s="177"/>
      <c r="R33"/>
      <c r="S33"/>
    </row>
    <row r="34" spans="1:19" s="49" customFormat="1" ht="40.5" x14ac:dyDescent="0.25">
      <c r="A34" s="136">
        <f t="shared" si="9"/>
        <v>20</v>
      </c>
      <c r="B34" s="143" t="s">
        <v>111</v>
      </c>
      <c r="C34" s="98" t="s">
        <v>78</v>
      </c>
      <c r="D34" s="64" t="s">
        <v>105</v>
      </c>
      <c r="E34" s="65">
        <v>728</v>
      </c>
      <c r="F34" s="70">
        <v>0.30399999999999999</v>
      </c>
      <c r="G34" s="99">
        <f t="shared" si="3"/>
        <v>221.31199999999998</v>
      </c>
      <c r="H34" s="159"/>
      <c r="I34" s="154">
        <f t="shared" si="7"/>
        <v>0</v>
      </c>
      <c r="J34" s="160"/>
      <c r="K34" s="109">
        <f t="shared" si="8"/>
        <v>0</v>
      </c>
      <c r="L34" s="180"/>
      <c r="M34" s="218"/>
      <c r="N34" s="221"/>
      <c r="O34" s="246" t="s">
        <v>289</v>
      </c>
      <c r="P34" s="236" t="s">
        <v>204</v>
      </c>
      <c r="Q34" s="177"/>
      <c r="R34"/>
      <c r="S34"/>
    </row>
    <row r="35" spans="1:19" s="49" customFormat="1" ht="40.5" x14ac:dyDescent="0.25">
      <c r="A35" s="136">
        <f t="shared" si="9"/>
        <v>21</v>
      </c>
      <c r="B35" s="188" t="s">
        <v>112</v>
      </c>
      <c r="C35" s="98" t="s">
        <v>79</v>
      </c>
      <c r="D35" s="64" t="s">
        <v>72</v>
      </c>
      <c r="E35" s="65">
        <v>839.702</v>
      </c>
      <c r="F35" s="70">
        <v>6.2599999999999999E-3</v>
      </c>
      <c r="G35" s="99">
        <f t="shared" si="3"/>
        <v>5.2565345199999998</v>
      </c>
      <c r="H35" s="159"/>
      <c r="I35" s="154">
        <f t="shared" si="7"/>
        <v>0</v>
      </c>
      <c r="J35" s="160"/>
      <c r="K35" s="109">
        <f t="shared" si="8"/>
        <v>0</v>
      </c>
      <c r="L35" s="180"/>
      <c r="M35" s="218"/>
      <c r="N35" s="221"/>
      <c r="O35" s="246" t="s">
        <v>364</v>
      </c>
      <c r="P35" s="236" t="s">
        <v>205</v>
      </c>
      <c r="Q35" s="177"/>
      <c r="R35"/>
      <c r="S35"/>
    </row>
    <row r="36" spans="1:19" s="49" customFormat="1" x14ac:dyDescent="0.25">
      <c r="A36" s="136">
        <f t="shared" si="9"/>
        <v>22</v>
      </c>
      <c r="B36" s="188" t="s">
        <v>113</v>
      </c>
      <c r="C36" s="98" t="s">
        <v>80</v>
      </c>
      <c r="D36" s="64" t="s">
        <v>105</v>
      </c>
      <c r="E36" s="65">
        <v>636</v>
      </c>
      <c r="F36" s="70">
        <v>0.129</v>
      </c>
      <c r="G36" s="99">
        <f t="shared" si="3"/>
        <v>82.043999999999997</v>
      </c>
      <c r="H36" s="159"/>
      <c r="I36" s="154">
        <f t="shared" si="7"/>
        <v>0</v>
      </c>
      <c r="J36" s="160"/>
      <c r="K36" s="109">
        <f t="shared" si="8"/>
        <v>0</v>
      </c>
      <c r="L36" s="180"/>
      <c r="M36" s="218"/>
      <c r="N36" s="221"/>
      <c r="O36" s="246" t="s">
        <v>80</v>
      </c>
      <c r="P36" s="236" t="s">
        <v>206</v>
      </c>
      <c r="Q36" s="177"/>
      <c r="R36"/>
      <c r="S36"/>
    </row>
    <row r="37" spans="1:19" s="49" customFormat="1" x14ac:dyDescent="0.25">
      <c r="A37" s="136">
        <f t="shared" si="9"/>
        <v>23</v>
      </c>
      <c r="B37" s="188" t="s">
        <v>114</v>
      </c>
      <c r="C37" s="100" t="s">
        <v>81</v>
      </c>
      <c r="D37" s="64" t="s">
        <v>105</v>
      </c>
      <c r="E37" s="65">
        <v>1</v>
      </c>
      <c r="F37" s="70">
        <v>0.12609999999999999</v>
      </c>
      <c r="G37" s="99">
        <f t="shared" si="3"/>
        <v>0.12609999999999999</v>
      </c>
      <c r="H37" s="159"/>
      <c r="I37" s="154">
        <f t="shared" si="7"/>
        <v>0</v>
      </c>
      <c r="J37" s="160"/>
      <c r="K37" s="109">
        <f t="shared" si="8"/>
        <v>0</v>
      </c>
      <c r="L37" s="180"/>
      <c r="M37" s="218"/>
      <c r="N37" s="221"/>
      <c r="O37" s="246" t="s">
        <v>81</v>
      </c>
      <c r="P37" s="236" t="s">
        <v>207</v>
      </c>
      <c r="Q37" s="177"/>
      <c r="R37"/>
      <c r="S37"/>
    </row>
    <row r="38" spans="1:19" s="49" customFormat="1" ht="54" x14ac:dyDescent="0.25">
      <c r="A38" s="136">
        <f t="shared" si="9"/>
        <v>24</v>
      </c>
      <c r="B38" s="143" t="s">
        <v>115</v>
      </c>
      <c r="C38" s="98" t="s">
        <v>82</v>
      </c>
      <c r="D38" s="64" t="s">
        <v>72</v>
      </c>
      <c r="E38" s="65">
        <v>833</v>
      </c>
      <c r="F38" s="70">
        <v>0</v>
      </c>
      <c r="G38" s="99">
        <f t="shared" si="3"/>
        <v>0</v>
      </c>
      <c r="H38" s="159"/>
      <c r="I38" s="154">
        <f t="shared" si="7"/>
        <v>0</v>
      </c>
      <c r="J38" s="160"/>
      <c r="K38" s="109">
        <f t="shared" si="8"/>
        <v>0</v>
      </c>
      <c r="L38" s="180"/>
      <c r="M38" s="218"/>
      <c r="N38" s="216"/>
      <c r="O38" s="246" t="s">
        <v>290</v>
      </c>
      <c r="P38" s="236" t="s">
        <v>208</v>
      </c>
      <c r="Q38" s="177"/>
      <c r="R38"/>
      <c r="S38"/>
    </row>
    <row r="39" spans="1:19" s="49" customFormat="1" ht="54" x14ac:dyDescent="0.25">
      <c r="A39" s="136">
        <f t="shared" si="9"/>
        <v>25</v>
      </c>
      <c r="B39" s="143" t="s">
        <v>116</v>
      </c>
      <c r="C39" s="98" t="s">
        <v>83</v>
      </c>
      <c r="D39" s="64" t="s">
        <v>72</v>
      </c>
      <c r="E39" s="65">
        <v>833</v>
      </c>
      <c r="F39" s="70">
        <v>0</v>
      </c>
      <c r="G39" s="99">
        <f t="shared" si="3"/>
        <v>0</v>
      </c>
      <c r="H39" s="159"/>
      <c r="I39" s="154">
        <f t="shared" si="7"/>
        <v>0</v>
      </c>
      <c r="J39" s="160"/>
      <c r="K39" s="109">
        <f t="shared" si="8"/>
        <v>0</v>
      </c>
      <c r="L39" s="180"/>
      <c r="M39" s="218"/>
      <c r="N39" s="222"/>
      <c r="O39" s="246" t="s">
        <v>291</v>
      </c>
      <c r="P39" s="236" t="s">
        <v>209</v>
      </c>
      <c r="Q39" s="177"/>
      <c r="R39"/>
      <c r="S39"/>
    </row>
    <row r="40" spans="1:19" s="49" customFormat="1" ht="40.5" x14ac:dyDescent="0.25">
      <c r="A40" s="136">
        <f t="shared" si="9"/>
        <v>26</v>
      </c>
      <c r="B40" s="143" t="s">
        <v>117</v>
      </c>
      <c r="C40" s="98" t="s">
        <v>84</v>
      </c>
      <c r="D40" s="64" t="s">
        <v>72</v>
      </c>
      <c r="E40" s="65">
        <v>1271</v>
      </c>
      <c r="F40" s="70">
        <v>0</v>
      </c>
      <c r="G40" s="99">
        <f t="shared" si="3"/>
        <v>0</v>
      </c>
      <c r="H40" s="159"/>
      <c r="I40" s="154">
        <f t="shared" si="7"/>
        <v>0</v>
      </c>
      <c r="J40" s="160"/>
      <c r="K40" s="109">
        <f t="shared" si="8"/>
        <v>0</v>
      </c>
      <c r="L40" s="180"/>
      <c r="M40" s="218"/>
      <c r="N40" s="222"/>
      <c r="O40" s="246" t="s">
        <v>293</v>
      </c>
      <c r="P40" s="236" t="s">
        <v>292</v>
      </c>
      <c r="Q40" s="177"/>
      <c r="R40"/>
      <c r="S40"/>
    </row>
    <row r="41" spans="1:19" s="49" customFormat="1" ht="54" x14ac:dyDescent="0.25">
      <c r="A41" s="136">
        <f t="shared" si="9"/>
        <v>27</v>
      </c>
      <c r="B41" s="143" t="s">
        <v>118</v>
      </c>
      <c r="C41" s="98" t="s">
        <v>85</v>
      </c>
      <c r="D41" s="64" t="s">
        <v>72</v>
      </c>
      <c r="E41" s="65">
        <v>463</v>
      </c>
      <c r="F41" s="70">
        <v>0</v>
      </c>
      <c r="G41" s="99">
        <f t="shared" si="3"/>
        <v>0</v>
      </c>
      <c r="H41" s="159"/>
      <c r="I41" s="154">
        <f t="shared" si="7"/>
        <v>0</v>
      </c>
      <c r="J41" s="160"/>
      <c r="K41" s="109">
        <f t="shared" si="8"/>
        <v>0</v>
      </c>
      <c r="L41" s="180"/>
      <c r="M41" s="218"/>
      <c r="N41" s="216"/>
      <c r="O41" s="246" t="s">
        <v>295</v>
      </c>
      <c r="P41" s="236" t="s">
        <v>294</v>
      </c>
      <c r="Q41" s="177"/>
      <c r="R41"/>
      <c r="S41"/>
    </row>
    <row r="42" spans="1:19" s="49" customFormat="1" ht="54" x14ac:dyDescent="0.25">
      <c r="A42" s="136">
        <f t="shared" si="9"/>
        <v>28</v>
      </c>
      <c r="B42" s="143" t="s">
        <v>119</v>
      </c>
      <c r="C42" s="98" t="s">
        <v>86</v>
      </c>
      <c r="D42" s="64" t="s">
        <v>72</v>
      </c>
      <c r="E42" s="65">
        <v>438</v>
      </c>
      <c r="F42" s="70">
        <v>0</v>
      </c>
      <c r="G42" s="99">
        <f t="shared" si="3"/>
        <v>0</v>
      </c>
      <c r="H42" s="159"/>
      <c r="I42" s="154">
        <f t="shared" si="7"/>
        <v>0</v>
      </c>
      <c r="J42" s="160"/>
      <c r="K42" s="109">
        <f t="shared" si="8"/>
        <v>0</v>
      </c>
      <c r="L42" s="180"/>
      <c r="M42" s="218"/>
      <c r="N42" s="216"/>
      <c r="O42" s="246" t="s">
        <v>297</v>
      </c>
      <c r="P42" s="236" t="s">
        <v>296</v>
      </c>
      <c r="Q42" s="177"/>
      <c r="R42"/>
      <c r="S42"/>
    </row>
    <row r="43" spans="1:19" s="49" customFormat="1" ht="45" x14ac:dyDescent="0.25">
      <c r="A43" s="136">
        <f t="shared" si="9"/>
        <v>29</v>
      </c>
      <c r="B43" s="143" t="s">
        <v>120</v>
      </c>
      <c r="C43" s="98" t="s">
        <v>87</v>
      </c>
      <c r="D43" s="64" t="s">
        <v>72</v>
      </c>
      <c r="E43" s="65">
        <v>1296</v>
      </c>
      <c r="F43" s="70">
        <v>0</v>
      </c>
      <c r="G43" s="99">
        <f t="shared" si="3"/>
        <v>0</v>
      </c>
      <c r="H43" s="159"/>
      <c r="I43" s="154">
        <f t="shared" si="7"/>
        <v>0</v>
      </c>
      <c r="J43" s="160"/>
      <c r="K43" s="109">
        <f t="shared" si="8"/>
        <v>0</v>
      </c>
      <c r="L43" s="180"/>
      <c r="M43" s="218"/>
      <c r="N43" s="216"/>
      <c r="O43" s="246" t="s">
        <v>299</v>
      </c>
      <c r="P43" s="236" t="s">
        <v>298</v>
      </c>
      <c r="Q43" s="177"/>
      <c r="R43"/>
      <c r="S43"/>
    </row>
    <row r="44" spans="1:19" s="49" customFormat="1" ht="54" x14ac:dyDescent="0.25">
      <c r="A44" s="136">
        <f t="shared" si="9"/>
        <v>30</v>
      </c>
      <c r="B44" s="188" t="s">
        <v>121</v>
      </c>
      <c r="C44" s="98" t="s">
        <v>88</v>
      </c>
      <c r="D44" s="64" t="s">
        <v>72</v>
      </c>
      <c r="E44" s="65">
        <v>2002.1089999999999</v>
      </c>
      <c r="F44" s="70">
        <v>0</v>
      </c>
      <c r="G44" s="99">
        <f t="shared" si="3"/>
        <v>0</v>
      </c>
      <c r="H44" s="159"/>
      <c r="I44" s="154">
        <f t="shared" si="7"/>
        <v>0</v>
      </c>
      <c r="J44" s="160"/>
      <c r="K44" s="109">
        <f t="shared" si="8"/>
        <v>0</v>
      </c>
      <c r="L44" s="180"/>
      <c r="M44" s="218"/>
      <c r="N44" s="216"/>
      <c r="O44" s="246" t="s">
        <v>300</v>
      </c>
      <c r="P44" s="236" t="s">
        <v>301</v>
      </c>
      <c r="Q44" s="177"/>
      <c r="R44"/>
      <c r="S44"/>
    </row>
    <row r="45" spans="1:19" s="49" customFormat="1" ht="27" x14ac:dyDescent="0.25">
      <c r="A45" s="136">
        <f t="shared" si="9"/>
        <v>31</v>
      </c>
      <c r="B45" s="188" t="s">
        <v>122</v>
      </c>
      <c r="C45" s="98" t="s">
        <v>89</v>
      </c>
      <c r="D45" s="64" t="s">
        <v>105</v>
      </c>
      <c r="E45" s="65">
        <v>41</v>
      </c>
      <c r="F45" s="70">
        <v>0</v>
      </c>
      <c r="G45" s="99">
        <f t="shared" si="3"/>
        <v>0</v>
      </c>
      <c r="H45" s="159"/>
      <c r="I45" s="154">
        <f t="shared" si="7"/>
        <v>0</v>
      </c>
      <c r="J45" s="160"/>
      <c r="K45" s="109">
        <f t="shared" si="8"/>
        <v>0</v>
      </c>
      <c r="L45" s="180"/>
      <c r="M45" s="218"/>
      <c r="N45" s="216"/>
      <c r="O45" s="246" t="s">
        <v>302</v>
      </c>
      <c r="P45" s="236" t="s">
        <v>210</v>
      </c>
      <c r="Q45" s="177"/>
      <c r="R45"/>
      <c r="S45"/>
    </row>
    <row r="46" spans="1:19" s="49" customFormat="1" ht="54" x14ac:dyDescent="0.25">
      <c r="A46" s="136">
        <f t="shared" si="9"/>
        <v>32</v>
      </c>
      <c r="B46" s="188" t="s">
        <v>123</v>
      </c>
      <c r="C46" s="98" t="s">
        <v>90</v>
      </c>
      <c r="D46" s="64" t="s">
        <v>72</v>
      </c>
      <c r="E46" s="65">
        <v>2594.0419999999999</v>
      </c>
      <c r="F46" s="70">
        <v>0</v>
      </c>
      <c r="G46" s="99">
        <f t="shared" si="3"/>
        <v>0</v>
      </c>
      <c r="H46" s="159"/>
      <c r="I46" s="154">
        <f t="shared" si="7"/>
        <v>0</v>
      </c>
      <c r="J46" s="160"/>
      <c r="K46" s="109">
        <f t="shared" si="8"/>
        <v>0</v>
      </c>
      <c r="L46" s="180"/>
      <c r="M46" s="218"/>
      <c r="N46" s="216"/>
      <c r="O46" s="246" t="s">
        <v>303</v>
      </c>
      <c r="P46" s="236" t="s">
        <v>211</v>
      </c>
      <c r="Q46" s="177"/>
      <c r="R46"/>
      <c r="S46"/>
    </row>
    <row r="47" spans="1:19" s="49" customFormat="1" x14ac:dyDescent="0.25">
      <c r="A47" s="136">
        <f t="shared" si="9"/>
        <v>33</v>
      </c>
      <c r="B47" s="188" t="s">
        <v>124</v>
      </c>
      <c r="C47" s="98" t="s">
        <v>91</v>
      </c>
      <c r="D47" s="64" t="s">
        <v>72</v>
      </c>
      <c r="E47" s="65">
        <v>1297.021</v>
      </c>
      <c r="F47" s="70">
        <v>0</v>
      </c>
      <c r="G47" s="99">
        <f t="shared" si="3"/>
        <v>0</v>
      </c>
      <c r="H47" s="159"/>
      <c r="I47" s="154">
        <f t="shared" si="7"/>
        <v>0</v>
      </c>
      <c r="J47" s="160"/>
      <c r="K47" s="109">
        <f t="shared" si="8"/>
        <v>0</v>
      </c>
      <c r="L47" s="180"/>
      <c r="M47" s="218"/>
      <c r="N47" s="216"/>
      <c r="O47" s="246" t="s">
        <v>365</v>
      </c>
      <c r="P47" s="236" t="s">
        <v>212</v>
      </c>
      <c r="Q47" s="177"/>
      <c r="R47"/>
      <c r="S47"/>
    </row>
    <row r="48" spans="1:19" s="49" customFormat="1" ht="81" x14ac:dyDescent="0.25">
      <c r="A48" s="136">
        <f t="shared" si="9"/>
        <v>34</v>
      </c>
      <c r="B48" s="143" t="s">
        <v>125</v>
      </c>
      <c r="C48" s="98" t="s">
        <v>92</v>
      </c>
      <c r="D48" s="64" t="s">
        <v>72</v>
      </c>
      <c r="E48" s="65">
        <v>100</v>
      </c>
      <c r="F48" s="70">
        <v>6.4000000000000005E-4</v>
      </c>
      <c r="G48" s="99">
        <f t="shared" si="3"/>
        <v>6.4000000000000001E-2</v>
      </c>
      <c r="H48" s="159"/>
      <c r="I48" s="154">
        <f t="shared" si="7"/>
        <v>0</v>
      </c>
      <c r="J48" s="160"/>
      <c r="K48" s="109">
        <f t="shared" si="8"/>
        <v>0</v>
      </c>
      <c r="L48" s="180"/>
      <c r="M48" s="218"/>
      <c r="N48" s="216"/>
      <c r="O48" s="246" t="s">
        <v>304</v>
      </c>
      <c r="P48" s="236" t="s">
        <v>213</v>
      </c>
      <c r="Q48" s="177"/>
      <c r="R48"/>
      <c r="S48"/>
    </row>
    <row r="49" spans="1:19" s="49" customFormat="1" ht="56.25" x14ac:dyDescent="0.25">
      <c r="A49" s="136">
        <f t="shared" si="9"/>
        <v>35</v>
      </c>
      <c r="B49" s="143" t="s">
        <v>126</v>
      </c>
      <c r="C49" s="98" t="s">
        <v>93</v>
      </c>
      <c r="D49" s="64" t="s">
        <v>106</v>
      </c>
      <c r="E49" s="65">
        <v>130.589</v>
      </c>
      <c r="F49" s="70">
        <v>1</v>
      </c>
      <c r="G49" s="99">
        <f t="shared" si="3"/>
        <v>130.589</v>
      </c>
      <c r="H49" s="159"/>
      <c r="I49" s="154">
        <f t="shared" si="7"/>
        <v>0</v>
      </c>
      <c r="J49" s="160"/>
      <c r="K49" s="109">
        <f t="shared" si="8"/>
        <v>0</v>
      </c>
      <c r="L49" s="180"/>
      <c r="M49" s="218"/>
      <c r="N49" s="216"/>
      <c r="O49" s="246" t="s">
        <v>306</v>
      </c>
      <c r="P49" s="237" t="s">
        <v>305</v>
      </c>
      <c r="Q49" s="177"/>
      <c r="R49"/>
      <c r="S49"/>
    </row>
    <row r="50" spans="1:19" s="49" customFormat="1" ht="27" x14ac:dyDescent="0.25">
      <c r="A50" s="136">
        <f t="shared" si="9"/>
        <v>36</v>
      </c>
      <c r="B50" s="143" t="s">
        <v>127</v>
      </c>
      <c r="C50" s="98" t="s">
        <v>94</v>
      </c>
      <c r="D50" s="64" t="s">
        <v>72</v>
      </c>
      <c r="E50" s="101">
        <v>100</v>
      </c>
      <c r="F50" s="70">
        <v>0</v>
      </c>
      <c r="G50" s="99">
        <f t="shared" si="3"/>
        <v>0</v>
      </c>
      <c r="H50" s="159"/>
      <c r="I50" s="154">
        <f t="shared" si="7"/>
        <v>0</v>
      </c>
      <c r="J50" s="160"/>
      <c r="K50" s="109">
        <f t="shared" si="8"/>
        <v>0</v>
      </c>
      <c r="L50" s="180"/>
      <c r="M50" s="218"/>
      <c r="N50" s="216"/>
      <c r="O50" s="246" t="s">
        <v>307</v>
      </c>
      <c r="P50" s="236" t="s">
        <v>213</v>
      </c>
      <c r="Q50" s="177"/>
      <c r="R50"/>
      <c r="S50"/>
    </row>
    <row r="51" spans="1:19" s="49" customFormat="1" x14ac:dyDescent="0.25">
      <c r="A51" s="136">
        <f t="shared" si="9"/>
        <v>37</v>
      </c>
      <c r="B51" s="188" t="s">
        <v>128</v>
      </c>
      <c r="C51" s="98" t="s">
        <v>95</v>
      </c>
      <c r="D51" s="64" t="s">
        <v>105</v>
      </c>
      <c r="E51" s="101">
        <v>8</v>
      </c>
      <c r="F51" s="70">
        <v>1.013E-2</v>
      </c>
      <c r="G51" s="99">
        <f t="shared" si="3"/>
        <v>8.1040000000000001E-2</v>
      </c>
      <c r="H51" s="159"/>
      <c r="I51" s="154">
        <f t="shared" si="7"/>
        <v>0</v>
      </c>
      <c r="J51" s="160"/>
      <c r="K51" s="109">
        <f t="shared" si="8"/>
        <v>0</v>
      </c>
      <c r="L51" s="180"/>
      <c r="M51" s="218"/>
      <c r="N51" s="216"/>
      <c r="O51" s="246" t="s">
        <v>95</v>
      </c>
      <c r="P51" s="236" t="s">
        <v>214</v>
      </c>
      <c r="Q51" s="177"/>
      <c r="R51"/>
      <c r="S51"/>
    </row>
    <row r="52" spans="1:19" s="49" customFormat="1" ht="27" x14ac:dyDescent="0.25">
      <c r="A52" s="136">
        <f t="shared" si="9"/>
        <v>38</v>
      </c>
      <c r="B52" s="188" t="s">
        <v>129</v>
      </c>
      <c r="C52" s="98" t="s">
        <v>96</v>
      </c>
      <c r="D52" s="64" t="s">
        <v>105</v>
      </c>
      <c r="E52" s="101">
        <v>16</v>
      </c>
      <c r="F52" s="70">
        <v>1.3999999999999999E-4</v>
      </c>
      <c r="G52" s="99">
        <f t="shared" si="3"/>
        <v>2.2399999999999998E-3</v>
      </c>
      <c r="H52" s="159"/>
      <c r="I52" s="154">
        <f>CEILING(E52*H52,0.1)</f>
        <v>0</v>
      </c>
      <c r="J52" s="160"/>
      <c r="K52" s="109">
        <f t="shared" si="8"/>
        <v>0</v>
      </c>
      <c r="L52" s="180"/>
      <c r="M52" s="218"/>
      <c r="N52" s="216"/>
      <c r="O52" s="246" t="s">
        <v>308</v>
      </c>
      <c r="P52" s="236" t="s">
        <v>215</v>
      </c>
      <c r="Q52" s="177"/>
      <c r="R52"/>
      <c r="S52"/>
    </row>
    <row r="53" spans="1:19" s="49" customFormat="1" ht="45" x14ac:dyDescent="0.25">
      <c r="A53" s="136">
        <f t="shared" si="9"/>
        <v>39</v>
      </c>
      <c r="B53" s="188" t="s">
        <v>130</v>
      </c>
      <c r="C53" s="100" t="s">
        <v>97</v>
      </c>
      <c r="D53" s="64" t="s">
        <v>72</v>
      </c>
      <c r="E53" s="65">
        <v>1847.021</v>
      </c>
      <c r="F53" s="70">
        <v>1.4000000000000001E-4</v>
      </c>
      <c r="G53" s="99">
        <f t="shared" si="3"/>
        <v>0.25858294000000004</v>
      </c>
      <c r="H53" s="159"/>
      <c r="I53" s="154">
        <f t="shared" si="7"/>
        <v>0</v>
      </c>
      <c r="J53" s="160"/>
      <c r="K53" s="109">
        <f t="shared" si="8"/>
        <v>0</v>
      </c>
      <c r="L53" s="180"/>
      <c r="M53" s="218"/>
      <c r="N53" s="216"/>
      <c r="O53" s="246" t="s">
        <v>97</v>
      </c>
      <c r="P53" s="237" t="s">
        <v>309</v>
      </c>
      <c r="Q53" s="177"/>
      <c r="R53"/>
      <c r="S53"/>
    </row>
    <row r="54" spans="1:19" s="49" customFormat="1" ht="33.75" x14ac:dyDescent="0.25">
      <c r="A54" s="136">
        <f t="shared" si="9"/>
        <v>40</v>
      </c>
      <c r="B54" s="143" t="s">
        <v>131</v>
      </c>
      <c r="C54" s="98" t="s">
        <v>98</v>
      </c>
      <c r="D54" s="64" t="s">
        <v>105</v>
      </c>
      <c r="E54" s="65">
        <v>36</v>
      </c>
      <c r="F54" s="70">
        <v>1.4000000000000001E-4</v>
      </c>
      <c r="G54" s="99">
        <f t="shared" si="3"/>
        <v>5.0400000000000002E-3</v>
      </c>
      <c r="H54" s="159"/>
      <c r="I54" s="154">
        <f t="shared" si="7"/>
        <v>0</v>
      </c>
      <c r="J54" s="160"/>
      <c r="K54" s="109">
        <f t="shared" si="8"/>
        <v>0</v>
      </c>
      <c r="L54" s="180"/>
      <c r="M54" s="218"/>
      <c r="N54" s="216"/>
      <c r="O54" s="246" t="s">
        <v>310</v>
      </c>
      <c r="P54" s="236" t="s">
        <v>246</v>
      </c>
      <c r="Q54" s="177"/>
      <c r="R54"/>
      <c r="S54"/>
    </row>
    <row r="55" spans="1:19" s="49" customFormat="1" ht="27" x14ac:dyDescent="0.25">
      <c r="A55" s="136">
        <f t="shared" si="9"/>
        <v>41</v>
      </c>
      <c r="B55" s="143" t="s">
        <v>132</v>
      </c>
      <c r="C55" s="98" t="s">
        <v>99</v>
      </c>
      <c r="D55" s="64" t="s">
        <v>105</v>
      </c>
      <c r="E55" s="65">
        <v>6</v>
      </c>
      <c r="F55" s="70">
        <v>1.4000000000000001E-4</v>
      </c>
      <c r="G55" s="99">
        <f t="shared" si="3"/>
        <v>8.4000000000000003E-4</v>
      </c>
      <c r="H55" s="159"/>
      <c r="I55" s="154">
        <f t="shared" si="7"/>
        <v>0</v>
      </c>
      <c r="J55" s="160"/>
      <c r="K55" s="109">
        <f t="shared" si="8"/>
        <v>0</v>
      </c>
      <c r="L55" s="180"/>
      <c r="M55" s="218"/>
      <c r="N55" s="216"/>
      <c r="O55" s="246" t="s">
        <v>311</v>
      </c>
      <c r="P55" s="236" t="s">
        <v>245</v>
      </c>
      <c r="Q55" s="177"/>
      <c r="R55"/>
      <c r="S55"/>
    </row>
    <row r="56" spans="1:19" s="49" customFormat="1" ht="22.5" x14ac:dyDescent="0.25">
      <c r="A56" s="136">
        <f t="shared" si="9"/>
        <v>42</v>
      </c>
      <c r="B56" s="143" t="s">
        <v>133</v>
      </c>
      <c r="C56" s="98" t="s">
        <v>100</v>
      </c>
      <c r="D56" s="64" t="s">
        <v>105</v>
      </c>
      <c r="E56" s="65">
        <v>30</v>
      </c>
      <c r="F56" s="70">
        <v>0</v>
      </c>
      <c r="G56" s="99">
        <f t="shared" si="3"/>
        <v>0</v>
      </c>
      <c r="H56" s="159"/>
      <c r="I56" s="154">
        <f t="shared" si="7"/>
        <v>0</v>
      </c>
      <c r="J56" s="160"/>
      <c r="K56" s="109">
        <f t="shared" si="8"/>
        <v>0</v>
      </c>
      <c r="L56" s="180"/>
      <c r="M56" s="218"/>
      <c r="N56" s="216"/>
      <c r="O56" s="246" t="s">
        <v>312</v>
      </c>
      <c r="P56" s="236" t="s">
        <v>252</v>
      </c>
      <c r="Q56" s="177"/>
      <c r="R56"/>
      <c r="S56"/>
    </row>
    <row r="57" spans="1:19" s="49" customFormat="1" ht="27" x14ac:dyDescent="0.25">
      <c r="A57" s="136">
        <f t="shared" si="9"/>
        <v>43</v>
      </c>
      <c r="B57" s="143" t="s">
        <v>134</v>
      </c>
      <c r="C57" s="98" t="s">
        <v>101</v>
      </c>
      <c r="D57" s="64" t="s">
        <v>71</v>
      </c>
      <c r="E57" s="65">
        <v>8.4849999999999994</v>
      </c>
      <c r="F57" s="70">
        <v>0.378</v>
      </c>
      <c r="G57" s="99">
        <f t="shared" si="3"/>
        <v>3.2073299999999998</v>
      </c>
      <c r="H57" s="159"/>
      <c r="I57" s="154">
        <f t="shared" si="7"/>
        <v>0</v>
      </c>
      <c r="J57" s="160"/>
      <c r="K57" s="109">
        <f t="shared" si="8"/>
        <v>0</v>
      </c>
      <c r="L57" s="180"/>
      <c r="M57" s="218"/>
      <c r="N57" s="216"/>
      <c r="O57" s="246" t="s">
        <v>314</v>
      </c>
      <c r="P57" s="236" t="s">
        <v>313</v>
      </c>
      <c r="Q57" s="177"/>
      <c r="R57"/>
      <c r="S57"/>
    </row>
    <row r="58" spans="1:19" s="49" customFormat="1" ht="54" x14ac:dyDescent="0.25">
      <c r="A58" s="136">
        <f t="shared" si="9"/>
        <v>44</v>
      </c>
      <c r="B58" s="143" t="s">
        <v>135</v>
      </c>
      <c r="C58" s="98" t="s">
        <v>102</v>
      </c>
      <c r="D58" s="64" t="s">
        <v>71</v>
      </c>
      <c r="E58" s="65">
        <v>18.914999999999999</v>
      </c>
      <c r="F58" s="70">
        <v>0.13188000000000002</v>
      </c>
      <c r="G58" s="99">
        <f t="shared" si="3"/>
        <v>2.4945102000000006</v>
      </c>
      <c r="H58" s="159"/>
      <c r="I58" s="154">
        <f t="shared" si="7"/>
        <v>0</v>
      </c>
      <c r="J58" s="160"/>
      <c r="K58" s="109">
        <f t="shared" si="8"/>
        <v>0</v>
      </c>
      <c r="L58" s="180"/>
      <c r="M58" s="218"/>
      <c r="N58" s="216"/>
      <c r="O58" s="246" t="s">
        <v>315</v>
      </c>
      <c r="P58" s="236" t="s">
        <v>316</v>
      </c>
      <c r="Q58" s="177"/>
      <c r="R58"/>
      <c r="S58"/>
    </row>
    <row r="59" spans="1:19" s="49" customFormat="1" ht="27" x14ac:dyDescent="0.25">
      <c r="A59" s="136">
        <f t="shared" si="9"/>
        <v>45</v>
      </c>
      <c r="B59" s="143" t="s">
        <v>136</v>
      </c>
      <c r="C59" s="98" t="s">
        <v>103</v>
      </c>
      <c r="D59" s="64" t="s">
        <v>71</v>
      </c>
      <c r="E59" s="65">
        <v>10.43</v>
      </c>
      <c r="F59" s="70">
        <v>7.1000000000000002E-4</v>
      </c>
      <c r="G59" s="99">
        <f t="shared" si="3"/>
        <v>7.4053000000000001E-3</v>
      </c>
      <c r="H59" s="159"/>
      <c r="I59" s="154">
        <f t="shared" si="7"/>
        <v>0</v>
      </c>
      <c r="J59" s="160"/>
      <c r="K59" s="109">
        <f t="shared" si="8"/>
        <v>0</v>
      </c>
      <c r="L59" s="180"/>
      <c r="M59" s="218"/>
      <c r="N59" s="216"/>
      <c r="O59" s="246" t="s">
        <v>318</v>
      </c>
      <c r="P59" s="236" t="s">
        <v>317</v>
      </c>
      <c r="Q59" s="177"/>
      <c r="R59"/>
      <c r="S59"/>
    </row>
    <row r="60" spans="1:19" s="49" customFormat="1" ht="40.5" x14ac:dyDescent="0.25">
      <c r="A60" s="136">
        <f t="shared" si="9"/>
        <v>46</v>
      </c>
      <c r="B60" s="143" t="s">
        <v>137</v>
      </c>
      <c r="C60" s="98" t="s">
        <v>104</v>
      </c>
      <c r="D60" s="64" t="s">
        <v>71</v>
      </c>
      <c r="E60" s="65">
        <v>18.914999999999999</v>
      </c>
      <c r="F60" s="70">
        <v>0.12966</v>
      </c>
      <c r="G60" s="99">
        <f t="shared" si="3"/>
        <v>2.4525188999999998</v>
      </c>
      <c r="H60" s="159"/>
      <c r="I60" s="154">
        <f t="shared" si="7"/>
        <v>0</v>
      </c>
      <c r="J60" s="160"/>
      <c r="K60" s="109">
        <f t="shared" si="8"/>
        <v>0</v>
      </c>
      <c r="L60" s="180"/>
      <c r="M60" s="238"/>
      <c r="N60" s="241"/>
      <c r="O60" s="247" t="s">
        <v>319</v>
      </c>
      <c r="P60" s="240" t="s">
        <v>316</v>
      </c>
      <c r="Q60" s="177"/>
      <c r="R60"/>
      <c r="S60"/>
    </row>
    <row r="61" spans="1:19" x14ac:dyDescent="0.25">
      <c r="A61" s="144"/>
      <c r="B61" s="113"/>
      <c r="C61" s="102"/>
      <c r="D61" s="103"/>
      <c r="E61" s="103"/>
      <c r="F61" s="104"/>
      <c r="G61" s="72"/>
      <c r="H61" s="156"/>
      <c r="I61" s="152"/>
      <c r="J61" s="156"/>
      <c r="K61" s="80"/>
      <c r="M61" s="242"/>
      <c r="N61" s="244"/>
      <c r="O61" s="248"/>
      <c r="P61" s="252"/>
    </row>
    <row r="62" spans="1:19" ht="15.75" thickBot="1" x14ac:dyDescent="0.3">
      <c r="A62" s="139" t="s">
        <v>29</v>
      </c>
      <c r="B62" s="140" t="s">
        <v>32</v>
      </c>
      <c r="C62" s="83" t="str">
        <f>C28</f>
        <v>Komunikace</v>
      </c>
      <c r="D62" s="84"/>
      <c r="E62" s="85"/>
      <c r="F62" s="86"/>
      <c r="G62" s="87">
        <f>SUM(G29:G60)</f>
        <v>4800.7911828000006</v>
      </c>
      <c r="H62" s="125"/>
      <c r="I62" s="126">
        <f>SUM(I29:I60)</f>
        <v>0</v>
      </c>
      <c r="J62" s="127"/>
      <c r="K62" s="88">
        <f>SUM(K29:K60)</f>
        <v>0</v>
      </c>
      <c r="M62" s="219"/>
      <c r="N62" s="220"/>
      <c r="O62" s="250"/>
      <c r="P62" s="253"/>
    </row>
    <row r="63" spans="1:19" x14ac:dyDescent="0.25">
      <c r="A63" s="145" t="s">
        <v>28</v>
      </c>
      <c r="B63" s="114" t="s">
        <v>35</v>
      </c>
      <c r="C63" s="114" t="s">
        <v>36</v>
      </c>
      <c r="D63" s="115"/>
      <c r="E63" s="115"/>
      <c r="F63" s="106"/>
      <c r="G63" s="107"/>
      <c r="H63" s="161"/>
      <c r="I63" s="162"/>
      <c r="J63" s="161"/>
      <c r="K63" s="108"/>
      <c r="M63" s="242"/>
      <c r="N63" s="244"/>
      <c r="O63" s="248"/>
      <c r="P63" s="252"/>
    </row>
    <row r="64" spans="1:19" s="49" customFormat="1" ht="27" x14ac:dyDescent="0.25">
      <c r="A64" s="146">
        <f>A60+1</f>
        <v>47</v>
      </c>
      <c r="B64" s="188" t="s">
        <v>152</v>
      </c>
      <c r="C64" s="210" t="s">
        <v>138</v>
      </c>
      <c r="D64" s="74" t="s">
        <v>105</v>
      </c>
      <c r="E64" s="65">
        <v>157</v>
      </c>
      <c r="F64" s="70">
        <v>2.5000000000000001E-4</v>
      </c>
      <c r="G64" s="71">
        <f t="shared" ref="G64:G83" si="10">E64*F64</f>
        <v>3.925E-2</v>
      </c>
      <c r="H64" s="153"/>
      <c r="I64" s="154">
        <f t="shared" ref="I64:I87" si="11">E64*H64</f>
        <v>0</v>
      </c>
      <c r="J64" s="160"/>
      <c r="K64" s="81">
        <f>CEILING(E64*J64,0.1)</f>
        <v>0</v>
      </c>
      <c r="L64" s="180"/>
      <c r="M64" s="218"/>
      <c r="N64" s="216"/>
      <c r="O64" s="246" t="s">
        <v>366</v>
      </c>
      <c r="P64" s="236" t="s">
        <v>216</v>
      </c>
      <c r="Q64" s="177"/>
      <c r="R64"/>
      <c r="S64"/>
    </row>
    <row r="65" spans="1:19" s="49" customFormat="1" ht="45" x14ac:dyDescent="0.25">
      <c r="A65" s="146">
        <f t="shared" ref="A65:A87" si="12">A64+1</f>
        <v>48</v>
      </c>
      <c r="B65" s="143" t="s">
        <v>153</v>
      </c>
      <c r="C65" s="74" t="s">
        <v>139</v>
      </c>
      <c r="D65" s="74" t="s">
        <v>72</v>
      </c>
      <c r="E65" s="65">
        <v>27.135000000000002</v>
      </c>
      <c r="F65" s="70">
        <v>9.9999999999999991E-6</v>
      </c>
      <c r="G65" s="71">
        <f t="shared" si="10"/>
        <v>2.7135000000000001E-4</v>
      </c>
      <c r="H65" s="153"/>
      <c r="I65" s="154">
        <f t="shared" si="11"/>
        <v>0</v>
      </c>
      <c r="J65" s="160"/>
      <c r="K65" s="81">
        <f t="shared" ref="K65:K87" si="13">CEILING(E65*J65,0.1)</f>
        <v>0</v>
      </c>
      <c r="L65" s="180"/>
      <c r="M65" s="218"/>
      <c r="N65" s="216"/>
      <c r="O65" s="246" t="s">
        <v>321</v>
      </c>
      <c r="P65" s="236" t="s">
        <v>320</v>
      </c>
      <c r="Q65" s="177"/>
      <c r="R65"/>
      <c r="S65"/>
    </row>
    <row r="66" spans="1:19" s="49" customFormat="1" ht="54" x14ac:dyDescent="0.25">
      <c r="A66" s="146">
        <f t="shared" si="12"/>
        <v>49</v>
      </c>
      <c r="B66" s="143" t="s">
        <v>154</v>
      </c>
      <c r="C66" s="74" t="s">
        <v>140</v>
      </c>
      <c r="D66" s="74" t="s">
        <v>72</v>
      </c>
      <c r="E66" s="65">
        <v>27.135000000000002</v>
      </c>
      <c r="F66" s="70">
        <v>8.7999999999999992E-4</v>
      </c>
      <c r="G66" s="71">
        <f t="shared" si="10"/>
        <v>2.3878799999999999E-2</v>
      </c>
      <c r="H66" s="153"/>
      <c r="I66" s="154">
        <f t="shared" si="11"/>
        <v>0</v>
      </c>
      <c r="J66" s="160"/>
      <c r="K66" s="81">
        <f t="shared" si="13"/>
        <v>0</v>
      </c>
      <c r="L66" s="180"/>
      <c r="M66" s="218"/>
      <c r="N66" s="216"/>
      <c r="O66" s="246" t="s">
        <v>323</v>
      </c>
      <c r="P66" s="236" t="s">
        <v>322</v>
      </c>
      <c r="Q66" s="177"/>
      <c r="R66"/>
      <c r="S66"/>
    </row>
    <row r="67" spans="1:19" s="49" customFormat="1" ht="27" x14ac:dyDescent="0.25">
      <c r="A67" s="146">
        <f t="shared" si="12"/>
        <v>50</v>
      </c>
      <c r="B67" s="143" t="s">
        <v>155</v>
      </c>
      <c r="C67" s="74" t="s">
        <v>141</v>
      </c>
      <c r="D67" s="74" t="s">
        <v>72</v>
      </c>
      <c r="E67" s="65">
        <v>10.657999999999999</v>
      </c>
      <c r="F67" s="70">
        <v>0</v>
      </c>
      <c r="G67" s="71">
        <f t="shared" si="10"/>
        <v>0</v>
      </c>
      <c r="H67" s="153"/>
      <c r="I67" s="154">
        <f t="shared" si="11"/>
        <v>0</v>
      </c>
      <c r="J67" s="160"/>
      <c r="K67" s="81">
        <f t="shared" si="13"/>
        <v>0</v>
      </c>
      <c r="L67" s="180"/>
      <c r="M67" s="218"/>
      <c r="N67" s="216"/>
      <c r="O67" s="246" t="s">
        <v>325</v>
      </c>
      <c r="P67" s="236" t="s">
        <v>324</v>
      </c>
      <c r="Q67" s="177"/>
      <c r="R67"/>
      <c r="S67"/>
    </row>
    <row r="68" spans="1:19" s="49" customFormat="1" ht="40.5" x14ac:dyDescent="0.25">
      <c r="A68" s="146">
        <f t="shared" si="12"/>
        <v>51</v>
      </c>
      <c r="B68" s="143" t="s">
        <v>156</v>
      </c>
      <c r="C68" s="74" t="s">
        <v>142</v>
      </c>
      <c r="D68" s="74" t="s">
        <v>72</v>
      </c>
      <c r="E68" s="65">
        <v>5.28</v>
      </c>
      <c r="F68" s="70">
        <v>0</v>
      </c>
      <c r="G68" s="71">
        <f t="shared" si="10"/>
        <v>0</v>
      </c>
      <c r="H68" s="153"/>
      <c r="I68" s="154">
        <f t="shared" si="11"/>
        <v>0</v>
      </c>
      <c r="J68" s="160"/>
      <c r="K68" s="81">
        <f t="shared" si="13"/>
        <v>0</v>
      </c>
      <c r="L68" s="180"/>
      <c r="M68" s="218"/>
      <c r="N68" s="216"/>
      <c r="O68" s="246" t="s">
        <v>327</v>
      </c>
      <c r="P68" s="236" t="s">
        <v>326</v>
      </c>
      <c r="Q68" s="177"/>
      <c r="R68"/>
      <c r="S68"/>
    </row>
    <row r="69" spans="1:19" s="49" customFormat="1" ht="40.5" x14ac:dyDescent="0.25">
      <c r="A69" s="146">
        <f t="shared" si="12"/>
        <v>52</v>
      </c>
      <c r="B69" s="188" t="s">
        <v>157</v>
      </c>
      <c r="C69" s="210" t="s">
        <v>143</v>
      </c>
      <c r="D69" s="74" t="s">
        <v>105</v>
      </c>
      <c r="E69" s="65">
        <v>2</v>
      </c>
      <c r="F69" s="70">
        <v>4.9409200000000002</v>
      </c>
      <c r="G69" s="71">
        <f t="shared" si="10"/>
        <v>9.8818400000000004</v>
      </c>
      <c r="H69" s="153"/>
      <c r="I69" s="154">
        <f t="shared" si="11"/>
        <v>0</v>
      </c>
      <c r="J69" s="160"/>
      <c r="K69" s="81">
        <f t="shared" si="13"/>
        <v>0</v>
      </c>
      <c r="L69" s="180"/>
      <c r="M69" s="218"/>
      <c r="N69" s="216"/>
      <c r="O69" s="246" t="s">
        <v>143</v>
      </c>
      <c r="P69" s="236" t="s">
        <v>217</v>
      </c>
      <c r="Q69" s="177"/>
      <c r="R69"/>
      <c r="S69"/>
    </row>
    <row r="70" spans="1:19" s="49" customFormat="1" ht="54" x14ac:dyDescent="0.25">
      <c r="A70" s="146">
        <f t="shared" si="12"/>
        <v>53</v>
      </c>
      <c r="B70" s="143" t="s">
        <v>158</v>
      </c>
      <c r="C70" s="74" t="s">
        <v>144</v>
      </c>
      <c r="D70" s="74" t="s">
        <v>71</v>
      </c>
      <c r="E70" s="65">
        <v>1119.4000000000001</v>
      </c>
      <c r="F70" s="70">
        <v>9.4539999999999985E-2</v>
      </c>
      <c r="G70" s="71">
        <f t="shared" si="10"/>
        <v>105.828076</v>
      </c>
      <c r="H70" s="153"/>
      <c r="I70" s="154">
        <f t="shared" si="11"/>
        <v>0</v>
      </c>
      <c r="J70" s="160"/>
      <c r="K70" s="81">
        <f t="shared" si="13"/>
        <v>0</v>
      </c>
      <c r="L70" s="180"/>
      <c r="M70" s="218"/>
      <c r="N70" s="216"/>
      <c r="O70" s="246" t="s">
        <v>328</v>
      </c>
      <c r="P70" s="236" t="s">
        <v>218</v>
      </c>
      <c r="Q70" s="177"/>
      <c r="R70"/>
      <c r="S70"/>
    </row>
    <row r="71" spans="1:19" s="49" customFormat="1" ht="54" x14ac:dyDescent="0.25">
      <c r="A71" s="146">
        <f t="shared" si="12"/>
        <v>54</v>
      </c>
      <c r="B71" s="143" t="s">
        <v>159</v>
      </c>
      <c r="C71" s="74" t="s">
        <v>145</v>
      </c>
      <c r="D71" s="74" t="s">
        <v>71</v>
      </c>
      <c r="E71" s="65">
        <v>181.6</v>
      </c>
      <c r="F71" s="70">
        <v>0.18907000000000002</v>
      </c>
      <c r="G71" s="71">
        <f t="shared" si="10"/>
        <v>34.335112000000002</v>
      </c>
      <c r="H71" s="153"/>
      <c r="I71" s="154">
        <f t="shared" si="11"/>
        <v>0</v>
      </c>
      <c r="J71" s="160"/>
      <c r="K71" s="81">
        <f t="shared" si="13"/>
        <v>0</v>
      </c>
      <c r="L71" s="180"/>
      <c r="M71" s="218"/>
      <c r="N71" s="216"/>
      <c r="O71" s="246" t="s">
        <v>329</v>
      </c>
      <c r="P71" s="236" t="s">
        <v>219</v>
      </c>
      <c r="Q71" s="177"/>
      <c r="R71"/>
      <c r="S71"/>
    </row>
    <row r="72" spans="1:19" s="49" customFormat="1" ht="54" x14ac:dyDescent="0.25">
      <c r="A72" s="146">
        <f t="shared" si="12"/>
        <v>55</v>
      </c>
      <c r="B72" s="143" t="s">
        <v>160</v>
      </c>
      <c r="C72" s="74" t="s">
        <v>146</v>
      </c>
      <c r="D72" s="74" t="s">
        <v>71</v>
      </c>
      <c r="E72" s="65">
        <v>73.8</v>
      </c>
      <c r="F72" s="70">
        <v>0.27994000000000002</v>
      </c>
      <c r="G72" s="71">
        <f t="shared" si="10"/>
        <v>20.659572000000001</v>
      </c>
      <c r="H72" s="153"/>
      <c r="I72" s="154">
        <f t="shared" si="11"/>
        <v>0</v>
      </c>
      <c r="J72" s="160"/>
      <c r="K72" s="81">
        <f t="shared" si="13"/>
        <v>0</v>
      </c>
      <c r="L72" s="180"/>
      <c r="M72" s="218"/>
      <c r="N72" s="216"/>
      <c r="O72" s="246" t="s">
        <v>330</v>
      </c>
      <c r="P72" s="236" t="s">
        <v>220</v>
      </c>
      <c r="Q72" s="177"/>
      <c r="R72"/>
      <c r="S72"/>
    </row>
    <row r="73" spans="1:19" s="49" customFormat="1" ht="54" x14ac:dyDescent="0.25">
      <c r="A73" s="146">
        <f t="shared" si="12"/>
        <v>56</v>
      </c>
      <c r="B73" s="143" t="s">
        <v>161</v>
      </c>
      <c r="C73" s="74" t="s">
        <v>147</v>
      </c>
      <c r="D73" s="74" t="s">
        <v>71</v>
      </c>
      <c r="E73" s="65">
        <v>40.200000000000003</v>
      </c>
      <c r="F73" s="70">
        <v>0.37079999999999996</v>
      </c>
      <c r="G73" s="71">
        <f t="shared" si="10"/>
        <v>14.90616</v>
      </c>
      <c r="H73" s="153"/>
      <c r="I73" s="154">
        <f t="shared" si="11"/>
        <v>0</v>
      </c>
      <c r="J73" s="160"/>
      <c r="K73" s="81">
        <f t="shared" si="13"/>
        <v>0</v>
      </c>
      <c r="L73" s="180"/>
      <c r="M73" s="218"/>
      <c r="N73" s="216"/>
      <c r="O73" s="246" t="s">
        <v>331</v>
      </c>
      <c r="P73" s="236" t="s">
        <v>221</v>
      </c>
      <c r="Q73" s="177"/>
      <c r="R73"/>
      <c r="S73"/>
    </row>
    <row r="74" spans="1:19" s="49" customFormat="1" ht="54" x14ac:dyDescent="0.25">
      <c r="A74" s="146">
        <f t="shared" si="12"/>
        <v>57</v>
      </c>
      <c r="B74" s="143" t="s">
        <v>162</v>
      </c>
      <c r="C74" s="74" t="s">
        <v>148</v>
      </c>
      <c r="D74" s="74" t="s">
        <v>71</v>
      </c>
      <c r="E74" s="65">
        <v>109.6</v>
      </c>
      <c r="F74" s="70">
        <v>0.55398999999999998</v>
      </c>
      <c r="G74" s="71">
        <f t="shared" si="10"/>
        <v>60.717303999999992</v>
      </c>
      <c r="H74" s="153"/>
      <c r="I74" s="154">
        <f t="shared" si="11"/>
        <v>0</v>
      </c>
      <c r="J74" s="160"/>
      <c r="K74" s="81">
        <f t="shared" si="13"/>
        <v>0</v>
      </c>
      <c r="L74" s="180"/>
      <c r="M74" s="218"/>
      <c r="N74" s="216"/>
      <c r="O74" s="246" t="s">
        <v>332</v>
      </c>
      <c r="P74" s="236" t="s">
        <v>222</v>
      </c>
      <c r="Q74" s="177"/>
      <c r="R74"/>
      <c r="S74"/>
    </row>
    <row r="75" spans="1:19" s="49" customFormat="1" ht="54" x14ac:dyDescent="0.25">
      <c r="A75" s="146">
        <f t="shared" si="12"/>
        <v>58</v>
      </c>
      <c r="B75" s="143" t="s">
        <v>163</v>
      </c>
      <c r="C75" s="74" t="s">
        <v>149</v>
      </c>
      <c r="D75" s="74" t="s">
        <v>71</v>
      </c>
      <c r="E75" s="65">
        <v>341.3</v>
      </c>
      <c r="F75" s="70">
        <v>0.73865999999999998</v>
      </c>
      <c r="G75" s="71">
        <f t="shared" si="10"/>
        <v>252.104658</v>
      </c>
      <c r="H75" s="153"/>
      <c r="I75" s="154">
        <f t="shared" si="11"/>
        <v>0</v>
      </c>
      <c r="J75" s="160"/>
      <c r="K75" s="81">
        <f t="shared" si="13"/>
        <v>0</v>
      </c>
      <c r="L75" s="180"/>
      <c r="M75" s="218"/>
      <c r="N75" s="216"/>
      <c r="O75" s="246" t="s">
        <v>333</v>
      </c>
      <c r="P75" s="236" t="s">
        <v>223</v>
      </c>
      <c r="Q75" s="177"/>
      <c r="R75"/>
      <c r="S75"/>
    </row>
    <row r="76" spans="1:19" s="49" customFormat="1" ht="54" x14ac:dyDescent="0.25">
      <c r="A76" s="146">
        <f t="shared" si="12"/>
        <v>59</v>
      </c>
      <c r="B76" s="143" t="s">
        <v>164</v>
      </c>
      <c r="C76" s="74" t="s">
        <v>150</v>
      </c>
      <c r="D76" s="74" t="s">
        <v>71</v>
      </c>
      <c r="E76" s="65">
        <v>267.89999999999998</v>
      </c>
      <c r="F76" s="70">
        <v>0.92332000000000003</v>
      </c>
      <c r="G76" s="71">
        <f t="shared" si="10"/>
        <v>247.357428</v>
      </c>
      <c r="H76" s="153"/>
      <c r="I76" s="154">
        <f t="shared" si="11"/>
        <v>0</v>
      </c>
      <c r="J76" s="160"/>
      <c r="K76" s="81">
        <f t="shared" si="13"/>
        <v>0</v>
      </c>
      <c r="L76" s="180"/>
      <c r="M76" s="218"/>
      <c r="N76" s="216"/>
      <c r="O76" s="246" t="s">
        <v>334</v>
      </c>
      <c r="P76" s="236" t="s">
        <v>224</v>
      </c>
      <c r="Q76" s="177"/>
      <c r="R76"/>
      <c r="S76"/>
    </row>
    <row r="77" spans="1:19" s="49" customFormat="1" ht="40.5" x14ac:dyDescent="0.25">
      <c r="A77" s="146">
        <f t="shared" si="12"/>
        <v>60</v>
      </c>
      <c r="B77" s="188" t="s">
        <v>165</v>
      </c>
      <c r="C77" s="74" t="s">
        <v>151</v>
      </c>
      <c r="D77" s="74" t="s">
        <v>72</v>
      </c>
      <c r="E77" s="65">
        <v>4</v>
      </c>
      <c r="F77" s="70">
        <v>0.59184000000000003</v>
      </c>
      <c r="G77" s="71">
        <f t="shared" si="10"/>
        <v>2.3673600000000001</v>
      </c>
      <c r="H77" s="153"/>
      <c r="I77" s="163">
        <f t="shared" si="11"/>
        <v>0</v>
      </c>
      <c r="J77" s="164"/>
      <c r="K77" s="81">
        <f t="shared" si="13"/>
        <v>0</v>
      </c>
      <c r="L77" s="180"/>
      <c r="M77" s="218"/>
      <c r="N77" s="216"/>
      <c r="O77" s="246" t="s">
        <v>335</v>
      </c>
      <c r="P77" s="236" t="s">
        <v>225</v>
      </c>
      <c r="Q77" s="177"/>
      <c r="R77"/>
      <c r="S77"/>
    </row>
    <row r="78" spans="1:19" s="49" customFormat="1" x14ac:dyDescent="0.25">
      <c r="A78" s="187">
        <f t="shared" si="12"/>
        <v>61</v>
      </c>
      <c r="B78" s="200" t="s">
        <v>247</v>
      </c>
      <c r="C78" s="201" t="s">
        <v>248</v>
      </c>
      <c r="D78" s="201" t="s">
        <v>106</v>
      </c>
      <c r="E78" s="202">
        <v>3111.3870000000002</v>
      </c>
      <c r="F78" s="203">
        <v>0.59184000000000003</v>
      </c>
      <c r="G78" s="204">
        <f t="shared" ref="G78" si="14">E78*F78</f>
        <v>1841.4432820800002</v>
      </c>
      <c r="H78" s="193"/>
      <c r="I78" s="163">
        <f t="shared" ref="I78" si="15">E78*H78</f>
        <v>0</v>
      </c>
      <c r="J78" s="199"/>
      <c r="K78" s="205">
        <f t="shared" ref="K78" si="16">CEILING(E78*J78,0.1)</f>
        <v>0</v>
      </c>
      <c r="L78" s="180"/>
      <c r="M78" s="218"/>
      <c r="N78" s="216"/>
      <c r="O78" s="254" t="s">
        <v>363</v>
      </c>
      <c r="P78" s="236" t="s">
        <v>249</v>
      </c>
      <c r="Q78" s="177"/>
    </row>
    <row r="79" spans="1:19" s="49" customFormat="1" ht="157.5" x14ac:dyDescent="0.25">
      <c r="A79" s="150">
        <f t="shared" si="12"/>
        <v>62</v>
      </c>
      <c r="B79" s="143" t="s">
        <v>174</v>
      </c>
      <c r="C79" s="111" t="s">
        <v>166</v>
      </c>
      <c r="D79" s="74" t="s">
        <v>106</v>
      </c>
      <c r="E79" s="65">
        <v>160.29300000000001</v>
      </c>
      <c r="F79" s="70">
        <v>0</v>
      </c>
      <c r="G79" s="71">
        <f t="shared" si="10"/>
        <v>0</v>
      </c>
      <c r="H79" s="153"/>
      <c r="I79" s="163">
        <f t="shared" si="11"/>
        <v>0</v>
      </c>
      <c r="J79" s="165"/>
      <c r="K79" s="81">
        <f t="shared" si="13"/>
        <v>0</v>
      </c>
      <c r="L79" s="180"/>
      <c r="M79" s="218"/>
      <c r="N79" s="216"/>
      <c r="O79" s="246" t="s">
        <v>337</v>
      </c>
      <c r="P79" s="236" t="s">
        <v>336</v>
      </c>
      <c r="Q79" s="177"/>
      <c r="R79"/>
      <c r="S79"/>
    </row>
    <row r="80" spans="1:19" s="49" customFormat="1" ht="135" x14ac:dyDescent="0.25">
      <c r="A80" s="146">
        <f t="shared" si="12"/>
        <v>63</v>
      </c>
      <c r="B80" s="143" t="s">
        <v>175</v>
      </c>
      <c r="C80" s="111" t="s">
        <v>167</v>
      </c>
      <c r="D80" s="74" t="s">
        <v>106</v>
      </c>
      <c r="E80" s="65">
        <v>3205.8670000000002</v>
      </c>
      <c r="F80" s="70">
        <v>0</v>
      </c>
      <c r="G80" s="71">
        <f t="shared" si="10"/>
        <v>0</v>
      </c>
      <c r="H80" s="153"/>
      <c r="I80" s="163">
        <f t="shared" si="11"/>
        <v>0</v>
      </c>
      <c r="J80" s="165"/>
      <c r="K80" s="81">
        <f t="shared" si="13"/>
        <v>0</v>
      </c>
      <c r="L80" s="180"/>
      <c r="M80" s="218"/>
      <c r="N80" s="216"/>
      <c r="O80" s="246" t="s">
        <v>339</v>
      </c>
      <c r="P80" s="236" t="s">
        <v>338</v>
      </c>
      <c r="Q80" s="177"/>
      <c r="R80"/>
      <c r="S80"/>
    </row>
    <row r="81" spans="1:19" s="49" customFormat="1" ht="56.25" x14ac:dyDescent="0.25">
      <c r="A81" s="187">
        <f t="shared" si="12"/>
        <v>64</v>
      </c>
      <c r="B81" s="188" t="s">
        <v>176</v>
      </c>
      <c r="C81" s="189" t="s">
        <v>168</v>
      </c>
      <c r="D81" s="190" t="s">
        <v>106</v>
      </c>
      <c r="E81" s="191">
        <v>6227.8940000000002</v>
      </c>
      <c r="F81" s="192">
        <v>0</v>
      </c>
      <c r="G81" s="71">
        <f t="shared" si="10"/>
        <v>0</v>
      </c>
      <c r="H81" s="193"/>
      <c r="I81" s="163">
        <f t="shared" si="11"/>
        <v>0</v>
      </c>
      <c r="J81" s="194"/>
      <c r="K81" s="81">
        <f t="shared" si="13"/>
        <v>0</v>
      </c>
      <c r="L81" s="180"/>
      <c r="M81" s="218"/>
      <c r="N81" s="216"/>
      <c r="O81" s="246" t="s">
        <v>343</v>
      </c>
      <c r="P81" s="236" t="s">
        <v>340</v>
      </c>
      <c r="Q81" s="177"/>
      <c r="R81"/>
      <c r="S81"/>
    </row>
    <row r="82" spans="1:19" s="49" customFormat="1" ht="67.5" x14ac:dyDescent="0.25">
      <c r="A82" s="146">
        <f t="shared" si="12"/>
        <v>65</v>
      </c>
      <c r="B82" s="143" t="s">
        <v>177</v>
      </c>
      <c r="C82" s="112" t="s">
        <v>169</v>
      </c>
      <c r="D82" s="64" t="s">
        <v>106</v>
      </c>
      <c r="E82" s="65">
        <v>130898.375</v>
      </c>
      <c r="F82" s="70">
        <v>0</v>
      </c>
      <c r="G82" s="71">
        <f t="shared" si="10"/>
        <v>0</v>
      </c>
      <c r="H82" s="153"/>
      <c r="I82" s="163">
        <f t="shared" si="11"/>
        <v>0</v>
      </c>
      <c r="J82" s="165"/>
      <c r="K82" s="81">
        <f t="shared" si="13"/>
        <v>0</v>
      </c>
      <c r="L82" s="180"/>
      <c r="M82" s="218"/>
      <c r="N82" s="216"/>
      <c r="O82" s="246" t="s">
        <v>342</v>
      </c>
      <c r="P82" s="236" t="s">
        <v>341</v>
      </c>
      <c r="Q82" s="177"/>
      <c r="R82"/>
      <c r="S82"/>
    </row>
    <row r="83" spans="1:19" s="49" customFormat="1" ht="27" x14ac:dyDescent="0.25">
      <c r="A83" s="146">
        <f t="shared" si="12"/>
        <v>66</v>
      </c>
      <c r="B83" s="143" t="s">
        <v>178</v>
      </c>
      <c r="C83" s="112" t="s">
        <v>170</v>
      </c>
      <c r="D83" s="64" t="s">
        <v>106</v>
      </c>
      <c r="E83" s="65">
        <v>3116.5059999999999</v>
      </c>
      <c r="F83" s="70">
        <v>0</v>
      </c>
      <c r="G83" s="71">
        <f t="shared" si="10"/>
        <v>0</v>
      </c>
      <c r="H83" s="153"/>
      <c r="I83" s="163">
        <f t="shared" si="11"/>
        <v>0</v>
      </c>
      <c r="J83" s="165"/>
      <c r="K83" s="81">
        <f t="shared" si="13"/>
        <v>0</v>
      </c>
      <c r="L83" s="180"/>
      <c r="M83" s="218"/>
      <c r="N83" s="216"/>
      <c r="O83" s="246" t="s">
        <v>344</v>
      </c>
      <c r="P83" s="236" t="s">
        <v>250</v>
      </c>
      <c r="Q83" s="177"/>
      <c r="R83"/>
      <c r="S83"/>
    </row>
    <row r="84" spans="1:19" s="49" customFormat="1" ht="67.5" x14ac:dyDescent="0.25">
      <c r="A84" s="146">
        <f t="shared" si="12"/>
        <v>67</v>
      </c>
      <c r="B84" s="143">
        <v>997241511</v>
      </c>
      <c r="C84" s="112" t="s">
        <v>171</v>
      </c>
      <c r="D84" s="64" t="s">
        <v>106</v>
      </c>
      <c r="E84" s="65">
        <v>453.19600000000003</v>
      </c>
      <c r="F84" s="70">
        <v>0</v>
      </c>
      <c r="G84" s="71">
        <f t="shared" ref="G84:G87" si="17">E84*F84</f>
        <v>0</v>
      </c>
      <c r="H84" s="153"/>
      <c r="I84" s="163">
        <f t="shared" si="11"/>
        <v>0</v>
      </c>
      <c r="J84" s="165"/>
      <c r="K84" s="81">
        <f t="shared" si="13"/>
        <v>0</v>
      </c>
      <c r="L84" s="180"/>
      <c r="M84" s="218"/>
      <c r="N84" s="216"/>
      <c r="O84" s="246" t="s">
        <v>345</v>
      </c>
      <c r="P84" s="236" t="s">
        <v>346</v>
      </c>
      <c r="Q84" s="177"/>
      <c r="R84"/>
      <c r="S84"/>
    </row>
    <row r="85" spans="1:19" s="49" customFormat="1" ht="67.5" x14ac:dyDescent="0.25">
      <c r="A85" s="146">
        <f t="shared" si="12"/>
        <v>68</v>
      </c>
      <c r="B85" s="143" t="s">
        <v>179</v>
      </c>
      <c r="C85" s="112" t="s">
        <v>172</v>
      </c>
      <c r="D85" s="64" t="s">
        <v>106</v>
      </c>
      <c r="E85" s="65">
        <v>6797.9369999999999</v>
      </c>
      <c r="F85" s="70">
        <v>0</v>
      </c>
      <c r="G85" s="71">
        <f t="shared" si="17"/>
        <v>0</v>
      </c>
      <c r="H85" s="153"/>
      <c r="I85" s="163">
        <f t="shared" si="11"/>
        <v>0</v>
      </c>
      <c r="J85" s="165"/>
      <c r="K85" s="81">
        <f t="shared" si="13"/>
        <v>0</v>
      </c>
      <c r="L85" s="180"/>
      <c r="M85" s="218"/>
      <c r="N85" s="216"/>
      <c r="O85" s="246" t="s">
        <v>348</v>
      </c>
      <c r="P85" s="236" t="s">
        <v>347</v>
      </c>
      <c r="Q85" s="177"/>
      <c r="R85"/>
      <c r="S85"/>
    </row>
    <row r="86" spans="1:19" s="49" customFormat="1" ht="67.5" x14ac:dyDescent="0.25">
      <c r="A86" s="146">
        <f t="shared" si="12"/>
        <v>69</v>
      </c>
      <c r="B86" s="143" t="s">
        <v>180</v>
      </c>
      <c r="C86" s="112" t="s">
        <v>173</v>
      </c>
      <c r="D86" s="64" t="s">
        <v>106</v>
      </c>
      <c r="E86" s="65">
        <v>453.19600000000003</v>
      </c>
      <c r="F86" s="70">
        <v>0</v>
      </c>
      <c r="G86" s="71">
        <f t="shared" si="17"/>
        <v>0</v>
      </c>
      <c r="H86" s="153"/>
      <c r="I86" s="163">
        <f t="shared" si="11"/>
        <v>0</v>
      </c>
      <c r="J86" s="165"/>
      <c r="K86" s="81">
        <f t="shared" si="13"/>
        <v>0</v>
      </c>
      <c r="L86" s="180"/>
      <c r="M86" s="218"/>
      <c r="N86" s="216"/>
      <c r="O86" s="246" t="s">
        <v>350</v>
      </c>
      <c r="P86" s="236" t="s">
        <v>349</v>
      </c>
      <c r="Q86" s="177"/>
      <c r="R86"/>
      <c r="S86"/>
    </row>
    <row r="87" spans="1:19" s="49" customFormat="1" ht="40.5" x14ac:dyDescent="0.25">
      <c r="A87" s="146">
        <f t="shared" si="12"/>
        <v>70</v>
      </c>
      <c r="B87" s="143" t="s">
        <v>182</v>
      </c>
      <c r="C87" s="112" t="s">
        <v>181</v>
      </c>
      <c r="D87" s="64" t="s">
        <v>106</v>
      </c>
      <c r="E87" s="65">
        <v>6071.3149999999996</v>
      </c>
      <c r="F87" s="70">
        <v>0</v>
      </c>
      <c r="G87" s="71">
        <f t="shared" si="17"/>
        <v>0</v>
      </c>
      <c r="H87" s="153"/>
      <c r="I87" s="163">
        <f t="shared" si="11"/>
        <v>0</v>
      </c>
      <c r="J87" s="165"/>
      <c r="K87" s="81">
        <f t="shared" si="13"/>
        <v>0</v>
      </c>
      <c r="L87" s="180"/>
      <c r="M87" s="238"/>
      <c r="N87" s="241"/>
      <c r="O87" s="247" t="s">
        <v>351</v>
      </c>
      <c r="P87" s="255"/>
      <c r="Q87" s="177"/>
      <c r="R87"/>
      <c r="S87"/>
    </row>
    <row r="88" spans="1:19" x14ac:dyDescent="0.25">
      <c r="A88" s="147"/>
      <c r="B88" s="103"/>
      <c r="C88" s="102"/>
      <c r="D88" s="103"/>
      <c r="E88" s="113"/>
      <c r="F88" s="104"/>
      <c r="G88" s="72"/>
      <c r="H88" s="156"/>
      <c r="I88" s="152"/>
      <c r="J88" s="156"/>
      <c r="K88" s="80"/>
      <c r="M88" s="242"/>
      <c r="N88" s="244"/>
      <c r="O88" s="248"/>
      <c r="P88" s="252"/>
    </row>
    <row r="89" spans="1:19" ht="15.75" thickBot="1" x14ac:dyDescent="0.3">
      <c r="A89" s="139" t="s">
        <v>29</v>
      </c>
      <c r="B89" s="140" t="s">
        <v>34</v>
      </c>
      <c r="C89" s="83" t="str">
        <f>C63</f>
        <v>Ostatní konstrukce a práce, bourání</v>
      </c>
      <c r="D89" s="84"/>
      <c r="E89" s="85"/>
      <c r="F89" s="86"/>
      <c r="G89" s="87">
        <f>SUM(G64:G88)</f>
        <v>2589.6641922300005</v>
      </c>
      <c r="H89" s="125"/>
      <c r="I89" s="126">
        <f>SUM(I64:I88)</f>
        <v>0</v>
      </c>
      <c r="J89" s="127"/>
      <c r="K89" s="88">
        <f>SUM(K64:K88)</f>
        <v>0</v>
      </c>
      <c r="M89" s="219"/>
      <c r="N89" s="220"/>
      <c r="O89" s="250"/>
      <c r="P89" s="253"/>
    </row>
    <row r="90" spans="1:19" x14ac:dyDescent="0.25">
      <c r="A90" s="145" t="s">
        <v>28</v>
      </c>
      <c r="B90" s="114" t="s">
        <v>38</v>
      </c>
      <c r="C90" s="114" t="s">
        <v>37</v>
      </c>
      <c r="D90" s="118"/>
      <c r="E90" s="105"/>
      <c r="F90" s="106"/>
      <c r="G90" s="119"/>
      <c r="H90" s="161"/>
      <c r="I90" s="162"/>
      <c r="J90" s="161"/>
      <c r="K90" s="108"/>
      <c r="M90" s="242"/>
      <c r="N90" s="244"/>
      <c r="O90" s="248"/>
      <c r="P90" s="252"/>
    </row>
    <row r="91" spans="1:19" s="49" customFormat="1" ht="33.75" x14ac:dyDescent="0.25">
      <c r="A91" s="148">
        <f>A87+1</f>
        <v>71</v>
      </c>
      <c r="B91" s="149" t="s">
        <v>189</v>
      </c>
      <c r="C91" s="111" t="s">
        <v>183</v>
      </c>
      <c r="D91" s="60" t="s">
        <v>106</v>
      </c>
      <c r="E91" s="60">
        <v>159.33600000000001</v>
      </c>
      <c r="F91" s="58"/>
      <c r="G91" s="71">
        <f t="shared" ref="G91:G94" si="18">E91*F91</f>
        <v>0</v>
      </c>
      <c r="H91" s="153"/>
      <c r="I91" s="154">
        <f t="shared" ref="I91:I95" si="19">E91*H91</f>
        <v>0</v>
      </c>
      <c r="J91" s="160"/>
      <c r="K91" s="81">
        <f>CEILING(E91*J91,0.1)</f>
        <v>0</v>
      </c>
      <c r="L91" s="180"/>
      <c r="M91" s="218"/>
      <c r="N91" s="216"/>
      <c r="O91" s="246" t="s">
        <v>353</v>
      </c>
      <c r="P91" s="236" t="s">
        <v>352</v>
      </c>
      <c r="Q91" s="177"/>
      <c r="R91"/>
      <c r="S91"/>
    </row>
    <row r="92" spans="1:19" s="49" customFormat="1" ht="56.25" x14ac:dyDescent="0.25">
      <c r="A92" s="148">
        <f>A91+1</f>
        <v>72</v>
      </c>
      <c r="B92" s="149" t="s">
        <v>190</v>
      </c>
      <c r="C92" s="111" t="s">
        <v>184</v>
      </c>
      <c r="D92" s="60" t="s">
        <v>106</v>
      </c>
      <c r="E92" s="60">
        <v>0.315</v>
      </c>
      <c r="F92" s="58"/>
      <c r="G92" s="71">
        <f t="shared" si="18"/>
        <v>0</v>
      </c>
      <c r="H92" s="153"/>
      <c r="I92" s="154">
        <f t="shared" si="19"/>
        <v>0</v>
      </c>
      <c r="J92" s="160"/>
      <c r="K92" s="81">
        <f t="shared" ref="K92:K96" si="20">CEILING(E92*J92,0.1)</f>
        <v>0</v>
      </c>
      <c r="L92" s="180"/>
      <c r="M92" s="218"/>
      <c r="N92" s="216"/>
      <c r="O92" s="246" t="s">
        <v>355</v>
      </c>
      <c r="P92" s="236" t="s">
        <v>354</v>
      </c>
      <c r="Q92" s="177"/>
      <c r="R92"/>
      <c r="S92"/>
    </row>
    <row r="93" spans="1:19" s="49" customFormat="1" ht="67.5" x14ac:dyDescent="0.25">
      <c r="A93" s="148">
        <f>A92+1</f>
        <v>73</v>
      </c>
      <c r="B93" s="149" t="s">
        <v>191</v>
      </c>
      <c r="C93" s="111" t="s">
        <v>185</v>
      </c>
      <c r="D93" s="60" t="s">
        <v>106</v>
      </c>
      <c r="E93" s="60">
        <v>0.64200000000000002</v>
      </c>
      <c r="F93" s="58"/>
      <c r="G93" s="71">
        <f t="shared" si="18"/>
        <v>0</v>
      </c>
      <c r="H93" s="153"/>
      <c r="I93" s="154">
        <f t="shared" si="19"/>
        <v>0</v>
      </c>
      <c r="J93" s="160"/>
      <c r="K93" s="81">
        <f t="shared" si="20"/>
        <v>0</v>
      </c>
      <c r="L93" s="180"/>
      <c r="M93" s="218"/>
      <c r="N93" s="216"/>
      <c r="O93" s="246" t="s">
        <v>357</v>
      </c>
      <c r="P93" s="236" t="s">
        <v>356</v>
      </c>
      <c r="Q93" s="177"/>
      <c r="R93"/>
      <c r="S93"/>
    </row>
    <row r="94" spans="1:19" s="49" customFormat="1" ht="27" x14ac:dyDescent="0.25">
      <c r="A94" s="148">
        <f>A93+1</f>
        <v>74</v>
      </c>
      <c r="B94" s="149" t="s">
        <v>192</v>
      </c>
      <c r="C94" s="111" t="s">
        <v>186</v>
      </c>
      <c r="D94" s="60" t="s">
        <v>106</v>
      </c>
      <c r="E94" s="116">
        <v>90.96</v>
      </c>
      <c r="F94" s="58"/>
      <c r="G94" s="71">
        <f t="shared" si="18"/>
        <v>0</v>
      </c>
      <c r="H94" s="153"/>
      <c r="I94" s="154">
        <f t="shared" si="19"/>
        <v>0</v>
      </c>
      <c r="J94" s="160"/>
      <c r="K94" s="81">
        <f t="shared" si="20"/>
        <v>0</v>
      </c>
      <c r="L94" s="180"/>
      <c r="M94" s="218"/>
      <c r="N94" s="216"/>
      <c r="O94" s="246" t="s">
        <v>358</v>
      </c>
      <c r="P94" s="236" t="s">
        <v>226</v>
      </c>
      <c r="Q94" s="177"/>
      <c r="R94"/>
      <c r="S94"/>
    </row>
    <row r="95" spans="1:19" ht="27" x14ac:dyDescent="0.25">
      <c r="A95" s="148">
        <f>A94+1</f>
        <v>75</v>
      </c>
      <c r="B95" s="149" t="s">
        <v>193</v>
      </c>
      <c r="C95" s="111" t="s">
        <v>187</v>
      </c>
      <c r="D95" s="60" t="s">
        <v>106</v>
      </c>
      <c r="E95" s="101">
        <v>5.1189999999999998</v>
      </c>
      <c r="F95" s="117"/>
      <c r="G95" s="71">
        <f>E95*F95</f>
        <v>0</v>
      </c>
      <c r="H95" s="160"/>
      <c r="I95" s="154">
        <f t="shared" si="19"/>
        <v>0</v>
      </c>
      <c r="J95" s="160"/>
      <c r="K95" s="81">
        <f t="shared" si="20"/>
        <v>0</v>
      </c>
      <c r="M95" s="218"/>
      <c r="N95" s="216"/>
      <c r="O95" s="246" t="s">
        <v>359</v>
      </c>
      <c r="P95" s="236" t="s">
        <v>227</v>
      </c>
    </row>
    <row r="96" spans="1:19" ht="90" x14ac:dyDescent="0.25">
      <c r="A96" s="148">
        <f>A95+1</f>
        <v>76</v>
      </c>
      <c r="B96" s="149" t="s">
        <v>194</v>
      </c>
      <c r="C96" s="111" t="s">
        <v>188</v>
      </c>
      <c r="D96" s="116" t="s">
        <v>106</v>
      </c>
      <c r="E96" s="65">
        <v>1226.8209999999999</v>
      </c>
      <c r="F96" s="117"/>
      <c r="G96" s="71">
        <f>E96*F96</f>
        <v>0</v>
      </c>
      <c r="H96" s="160"/>
      <c r="I96" s="154">
        <f>E96*H96</f>
        <v>0</v>
      </c>
      <c r="J96" s="160"/>
      <c r="K96" s="81">
        <f t="shared" si="20"/>
        <v>0</v>
      </c>
      <c r="M96" s="218"/>
      <c r="N96" s="216"/>
      <c r="O96" s="246" t="s">
        <v>360</v>
      </c>
      <c r="P96" s="236" t="s">
        <v>361</v>
      </c>
    </row>
    <row r="97" spans="1:17" s="49" customFormat="1" ht="25.5" x14ac:dyDescent="0.25">
      <c r="A97" s="148" t="s">
        <v>255</v>
      </c>
      <c r="B97" s="211" t="s">
        <v>253</v>
      </c>
      <c r="C97" s="195" t="s">
        <v>254</v>
      </c>
      <c r="D97" s="196" t="s">
        <v>106</v>
      </c>
      <c r="E97" s="191">
        <v>1866.8330000000001</v>
      </c>
      <c r="F97" s="197"/>
      <c r="G97" s="71">
        <f>E97*F97</f>
        <v>0</v>
      </c>
      <c r="H97" s="198"/>
      <c r="I97" s="154">
        <f>E97*H97</f>
        <v>0</v>
      </c>
      <c r="J97" s="198"/>
      <c r="K97" s="81">
        <f t="shared" ref="K97" si="21">CEILING(E97*J97,0.1)</f>
        <v>0</v>
      </c>
      <c r="L97" s="180"/>
      <c r="M97" s="238"/>
      <c r="N97" s="241"/>
      <c r="O97" s="256" t="s">
        <v>254</v>
      </c>
      <c r="P97" s="240" t="s">
        <v>251</v>
      </c>
      <c r="Q97" s="177"/>
    </row>
    <row r="98" spans="1:17" x14ac:dyDescent="0.25">
      <c r="A98" s="144"/>
      <c r="B98" s="131"/>
      <c r="C98" s="129"/>
      <c r="D98" s="130"/>
      <c r="E98" s="131"/>
      <c r="F98" s="132"/>
      <c r="G98" s="133"/>
      <c r="H98" s="166"/>
      <c r="I98" s="167"/>
      <c r="J98" s="166"/>
      <c r="K98" s="171"/>
      <c r="M98" s="242"/>
      <c r="N98" s="244"/>
      <c r="O98" s="248"/>
      <c r="P98" s="252"/>
    </row>
    <row r="99" spans="1:17" ht="15.75" thickBot="1" x14ac:dyDescent="0.3">
      <c r="A99" s="82" t="s">
        <v>29</v>
      </c>
      <c r="B99" s="120" t="s">
        <v>39</v>
      </c>
      <c r="C99" s="121" t="str">
        <f>C90</f>
        <v>Poplatky za skládky</v>
      </c>
      <c r="D99" s="122"/>
      <c r="E99" s="123"/>
      <c r="F99" s="124"/>
      <c r="G99" s="87">
        <f>SUM(G91:G98)</f>
        <v>0</v>
      </c>
      <c r="H99" s="125"/>
      <c r="I99" s="126">
        <f>SUM(I91:I96)</f>
        <v>0</v>
      </c>
      <c r="J99" s="127"/>
      <c r="K99" s="128">
        <f>SUM(K91:K96)</f>
        <v>0</v>
      </c>
      <c r="M99" s="219"/>
      <c r="N99" s="220"/>
      <c r="O99" s="250"/>
      <c r="P99" s="253"/>
    </row>
    <row r="100" spans="1:17" x14ac:dyDescent="0.25">
      <c r="M100" s="185"/>
      <c r="N100" s="186"/>
      <c r="O100" s="257"/>
      <c r="P100" s="258"/>
    </row>
    <row r="101" spans="1:17" x14ac:dyDescent="0.25">
      <c r="M101" s="185"/>
      <c r="N101" s="186"/>
      <c r="O101" s="257"/>
      <c r="P101" s="258"/>
    </row>
    <row r="102" spans="1:17" x14ac:dyDescent="0.25">
      <c r="M102" s="185"/>
      <c r="N102" s="186"/>
      <c r="O102" s="257"/>
      <c r="P102" s="258"/>
    </row>
    <row r="103" spans="1:17" x14ac:dyDescent="0.25">
      <c r="M103" s="185"/>
      <c r="N103" s="186"/>
      <c r="O103" s="257"/>
      <c r="P103" s="258"/>
    </row>
    <row r="104" spans="1:17" x14ac:dyDescent="0.25">
      <c r="M104" s="185"/>
      <c r="N104" s="186"/>
      <c r="O104" s="257"/>
      <c r="P104" s="258"/>
    </row>
    <row r="105" spans="1:17" x14ac:dyDescent="0.25">
      <c r="M105" s="185"/>
      <c r="N105" s="186"/>
      <c r="O105" s="257"/>
      <c r="P105" s="258"/>
    </row>
    <row r="106" spans="1:17" x14ac:dyDescent="0.25">
      <c r="M106" s="185"/>
      <c r="N106" s="186"/>
      <c r="O106" s="257"/>
      <c r="P106" s="258"/>
    </row>
    <row r="107" spans="1:17" x14ac:dyDescent="0.25">
      <c r="M107" s="185"/>
      <c r="N107" s="186"/>
      <c r="O107" s="257"/>
      <c r="P107" s="258"/>
    </row>
    <row r="108" spans="1:17" x14ac:dyDescent="0.25">
      <c r="M108" s="185"/>
      <c r="N108" s="186"/>
      <c r="O108" s="257"/>
      <c r="P108" s="258"/>
    </row>
    <row r="109" spans="1:17" x14ac:dyDescent="0.25">
      <c r="M109" s="185"/>
      <c r="N109" s="186"/>
      <c r="O109" s="257"/>
      <c r="P109" s="258"/>
    </row>
    <row r="110" spans="1:17" x14ac:dyDescent="0.25">
      <c r="M110" s="185"/>
      <c r="N110" s="186"/>
      <c r="O110" s="257"/>
      <c r="P110" s="258"/>
    </row>
    <row r="111" spans="1:17" x14ac:dyDescent="0.25">
      <c r="M111" s="185"/>
      <c r="N111" s="186"/>
      <c r="O111" s="257"/>
      <c r="P111" s="258"/>
    </row>
    <row r="112" spans="1:17" x14ac:dyDescent="0.25">
      <c r="M112" s="185"/>
      <c r="N112" s="186"/>
      <c r="O112" s="257"/>
      <c r="P112" s="258"/>
    </row>
    <row r="113" spans="13:16" x14ac:dyDescent="0.25">
      <c r="M113" s="185"/>
      <c r="N113" s="186"/>
      <c r="O113" s="257"/>
      <c r="P113" s="258"/>
    </row>
    <row r="114" spans="13:16" x14ac:dyDescent="0.25">
      <c r="M114" s="185"/>
      <c r="N114" s="186"/>
      <c r="O114" s="257"/>
      <c r="P114" s="258"/>
    </row>
    <row r="115" spans="13:16" x14ac:dyDescent="0.25">
      <c r="M115" s="185"/>
      <c r="N115" s="186"/>
      <c r="O115" s="257"/>
      <c r="P115" s="258"/>
    </row>
    <row r="116" spans="13:16" x14ac:dyDescent="0.25">
      <c r="M116" s="185"/>
      <c r="N116" s="186"/>
      <c r="O116" s="257"/>
      <c r="P116" s="258"/>
    </row>
    <row r="117" spans="13:16" x14ac:dyDescent="0.25">
      <c r="M117" s="185"/>
      <c r="N117" s="186"/>
      <c r="O117" s="257"/>
      <c r="P117" s="258"/>
    </row>
    <row r="118" spans="13:16" x14ac:dyDescent="0.25">
      <c r="M118" s="185"/>
      <c r="N118" s="186"/>
      <c r="O118" s="257"/>
      <c r="P118" s="258"/>
    </row>
    <row r="119" spans="13:16" x14ac:dyDescent="0.25">
      <c r="M119" s="185"/>
      <c r="N119" s="186"/>
      <c r="O119" s="257"/>
      <c r="P119" s="258"/>
    </row>
    <row r="120" spans="13:16" x14ac:dyDescent="0.25">
      <c r="M120" s="185"/>
      <c r="N120" s="186"/>
      <c r="O120" s="257"/>
      <c r="P120" s="258"/>
    </row>
    <row r="121" spans="13:16" x14ac:dyDescent="0.25">
      <c r="M121" s="185"/>
      <c r="N121" s="186"/>
      <c r="O121" s="257"/>
      <c r="P121" s="258"/>
    </row>
    <row r="122" spans="13:16" x14ac:dyDescent="0.25">
      <c r="M122" s="185"/>
      <c r="N122" s="186"/>
      <c r="O122" s="257"/>
      <c r="P122" s="258"/>
    </row>
    <row r="123" spans="13:16" x14ac:dyDescent="0.25">
      <c r="M123" s="185"/>
      <c r="N123" s="186"/>
      <c r="O123" s="257"/>
      <c r="P123" s="258"/>
    </row>
    <row r="124" spans="13:16" x14ac:dyDescent="0.25">
      <c r="M124" s="185"/>
      <c r="N124" s="186"/>
      <c r="O124" s="257"/>
      <c r="P124" s="258"/>
    </row>
    <row r="125" spans="13:16" x14ac:dyDescent="0.25">
      <c r="M125" s="185"/>
      <c r="N125" s="186"/>
      <c r="O125" s="257"/>
      <c r="P125" s="258"/>
    </row>
    <row r="126" spans="13:16" x14ac:dyDescent="0.25">
      <c r="M126" s="185"/>
      <c r="N126" s="186"/>
      <c r="O126" s="257"/>
      <c r="P126" s="258"/>
    </row>
    <row r="127" spans="13:16" x14ac:dyDescent="0.25">
      <c r="M127" s="185"/>
      <c r="N127" s="186"/>
      <c r="O127" s="257"/>
      <c r="P127" s="258"/>
    </row>
    <row r="128" spans="13:16" x14ac:dyDescent="0.25">
      <c r="M128" s="185"/>
      <c r="N128" s="186"/>
      <c r="O128" s="257"/>
      <c r="P128" s="258"/>
    </row>
    <row r="129" spans="13:16" x14ac:dyDescent="0.25">
      <c r="M129" s="185"/>
      <c r="N129" s="186"/>
      <c r="O129" s="257"/>
      <c r="P129" s="258"/>
    </row>
    <row r="130" spans="13:16" x14ac:dyDescent="0.25">
      <c r="M130" s="185"/>
      <c r="N130" s="186"/>
      <c r="O130" s="257"/>
      <c r="P130" s="258"/>
    </row>
    <row r="131" spans="13:16" x14ac:dyDescent="0.25">
      <c r="M131" s="185"/>
      <c r="N131" s="186"/>
      <c r="O131" s="257"/>
      <c r="P131" s="258"/>
    </row>
    <row r="132" spans="13:16" x14ac:dyDescent="0.25">
      <c r="M132" s="185"/>
      <c r="N132" s="186"/>
      <c r="O132" s="257"/>
      <c r="P132" s="258"/>
    </row>
    <row r="133" spans="13:16" x14ac:dyDescent="0.25">
      <c r="M133" s="185"/>
      <c r="N133" s="186"/>
      <c r="O133" s="257"/>
      <c r="P133" s="258"/>
    </row>
    <row r="134" spans="13:16" x14ac:dyDescent="0.25">
      <c r="M134" s="185"/>
      <c r="N134" s="186"/>
      <c r="O134" s="257"/>
      <c r="P134" s="258"/>
    </row>
    <row r="135" spans="13:16" x14ac:dyDescent="0.25">
      <c r="M135" s="185"/>
      <c r="N135" s="186"/>
      <c r="O135" s="257"/>
      <c r="P135" s="258"/>
    </row>
    <row r="136" spans="13:16" x14ac:dyDescent="0.25">
      <c r="M136" s="185"/>
      <c r="N136" s="186"/>
      <c r="O136" s="257"/>
      <c r="P136" s="258"/>
    </row>
    <row r="137" spans="13:16" x14ac:dyDescent="0.25">
      <c r="M137" s="185"/>
      <c r="N137" s="186"/>
      <c r="O137" s="257"/>
      <c r="P137" s="258"/>
    </row>
    <row r="138" spans="13:16" x14ac:dyDescent="0.25">
      <c r="M138" s="185"/>
      <c r="N138" s="186"/>
      <c r="O138" s="257"/>
      <c r="P138" s="258"/>
    </row>
    <row r="139" spans="13:16" x14ac:dyDescent="0.25">
      <c r="M139" s="185"/>
      <c r="N139" s="186"/>
      <c r="O139" s="257"/>
      <c r="P139" s="258"/>
    </row>
    <row r="140" spans="13:16" x14ac:dyDescent="0.25">
      <c r="M140" s="185"/>
      <c r="N140" s="186"/>
      <c r="O140" s="257"/>
      <c r="P140" s="258"/>
    </row>
    <row r="141" spans="13:16" x14ac:dyDescent="0.25">
      <c r="M141" s="185"/>
      <c r="N141" s="186"/>
      <c r="O141" s="257"/>
      <c r="P141" s="258"/>
    </row>
    <row r="142" spans="13:16" x14ac:dyDescent="0.25">
      <c r="M142" s="185"/>
      <c r="N142" s="186"/>
      <c r="O142" s="257"/>
      <c r="P142" s="258"/>
    </row>
    <row r="143" spans="13:16" x14ac:dyDescent="0.25">
      <c r="M143" s="185"/>
      <c r="N143" s="186"/>
      <c r="O143" s="257"/>
      <c r="P143" s="258"/>
    </row>
    <row r="144" spans="13:16" x14ac:dyDescent="0.25">
      <c r="M144" s="185"/>
      <c r="N144" s="186"/>
      <c r="O144" s="257"/>
      <c r="P144" s="258"/>
    </row>
    <row r="145" spans="13:16" x14ac:dyDescent="0.25">
      <c r="M145" s="185"/>
      <c r="N145" s="186"/>
      <c r="O145" s="257"/>
      <c r="P145" s="258"/>
    </row>
    <row r="146" spans="13:16" x14ac:dyDescent="0.25">
      <c r="M146" s="185"/>
      <c r="N146" s="186"/>
      <c r="O146" s="257"/>
      <c r="P146" s="258"/>
    </row>
    <row r="147" spans="13:16" x14ac:dyDescent="0.25">
      <c r="M147" s="185"/>
      <c r="N147" s="186"/>
      <c r="O147" s="257"/>
      <c r="P147" s="258"/>
    </row>
    <row r="148" spans="13:16" x14ac:dyDescent="0.25">
      <c r="M148" s="185"/>
      <c r="N148" s="186"/>
      <c r="O148" s="257"/>
      <c r="P148" s="258"/>
    </row>
    <row r="149" spans="13:16" x14ac:dyDescent="0.25">
      <c r="M149" s="185"/>
      <c r="N149" s="186"/>
      <c r="O149" s="257"/>
      <c r="P149" s="258"/>
    </row>
    <row r="150" spans="13:16" x14ac:dyDescent="0.25">
      <c r="M150" s="185"/>
      <c r="N150" s="186"/>
      <c r="O150" s="257"/>
      <c r="P150" s="258"/>
    </row>
    <row r="151" spans="13:16" x14ac:dyDescent="0.25">
      <c r="M151" s="185"/>
      <c r="N151" s="186"/>
      <c r="O151" s="257"/>
      <c r="P151" s="258"/>
    </row>
    <row r="152" spans="13:16" x14ac:dyDescent="0.25">
      <c r="M152" s="185"/>
      <c r="N152" s="186"/>
      <c r="O152" s="257"/>
      <c r="P152" s="258"/>
    </row>
    <row r="153" spans="13:16" x14ac:dyDescent="0.25">
      <c r="M153" s="185"/>
      <c r="N153" s="186"/>
      <c r="O153" s="257"/>
      <c r="P153" s="258"/>
    </row>
    <row r="154" spans="13:16" x14ac:dyDescent="0.25">
      <c r="M154" s="185"/>
      <c r="N154" s="186"/>
      <c r="O154" s="257"/>
      <c r="P154" s="258"/>
    </row>
    <row r="155" spans="13:16" x14ac:dyDescent="0.25">
      <c r="M155" s="185"/>
      <c r="N155" s="186"/>
      <c r="O155" s="257"/>
      <c r="P155" s="258"/>
    </row>
    <row r="156" spans="13:16" x14ac:dyDescent="0.25">
      <c r="M156" s="185"/>
      <c r="N156" s="186"/>
      <c r="O156" s="257"/>
      <c r="P156" s="258"/>
    </row>
    <row r="157" spans="13:16" x14ac:dyDescent="0.25">
      <c r="M157" s="185"/>
      <c r="N157" s="186"/>
      <c r="O157" s="257"/>
      <c r="P157" s="258"/>
    </row>
    <row r="158" spans="13:16" x14ac:dyDescent="0.25">
      <c r="M158" s="185"/>
      <c r="N158" s="186"/>
      <c r="O158" s="257"/>
      <c r="P158" s="258"/>
    </row>
    <row r="159" spans="13:16" x14ac:dyDescent="0.25">
      <c r="M159" s="185"/>
      <c r="N159" s="186"/>
      <c r="O159" s="257"/>
      <c r="P159" s="258"/>
    </row>
    <row r="160" spans="13:16" x14ac:dyDescent="0.25">
      <c r="M160" s="185"/>
      <c r="N160" s="186"/>
      <c r="O160" s="257"/>
      <c r="P160" s="259"/>
    </row>
    <row r="161" spans="13:16" x14ac:dyDescent="0.25">
      <c r="M161" s="185"/>
      <c r="N161" s="186"/>
      <c r="O161" s="257"/>
      <c r="P161" s="259"/>
    </row>
    <row r="162" spans="13:16" x14ac:dyDescent="0.25">
      <c r="M162" s="185"/>
      <c r="N162" s="186"/>
      <c r="O162" s="257"/>
      <c r="P162" s="259"/>
    </row>
    <row r="163" spans="13:16" x14ac:dyDescent="0.25">
      <c r="M163" s="185"/>
      <c r="N163" s="186"/>
      <c r="O163" s="257"/>
      <c r="P163" s="259"/>
    </row>
    <row r="164" spans="13:16" x14ac:dyDescent="0.25">
      <c r="M164" s="185"/>
      <c r="N164" s="186"/>
      <c r="O164" s="257"/>
      <c r="P164" s="259"/>
    </row>
    <row r="165" spans="13:16" x14ac:dyDescent="0.25">
      <c r="M165" s="185"/>
      <c r="N165" s="186"/>
      <c r="O165" s="257"/>
      <c r="P165" s="259"/>
    </row>
    <row r="166" spans="13:16" x14ac:dyDescent="0.25">
      <c r="M166" s="185"/>
      <c r="N166" s="186"/>
      <c r="O166" s="257"/>
      <c r="P166" s="259"/>
    </row>
    <row r="167" spans="13:16" x14ac:dyDescent="0.25">
      <c r="M167" s="185"/>
      <c r="N167" s="186"/>
      <c r="O167" s="234"/>
    </row>
    <row r="168" spans="13:16" x14ac:dyDescent="0.25">
      <c r="M168" s="185"/>
      <c r="N168" s="186"/>
      <c r="O168" s="234"/>
    </row>
    <row r="169" spans="13:16" x14ac:dyDescent="0.25">
      <c r="M169" s="185"/>
      <c r="N169" s="186"/>
      <c r="O169" s="234"/>
    </row>
    <row r="170" spans="13:16" x14ac:dyDescent="0.25">
      <c r="M170" s="185"/>
      <c r="N170" s="186"/>
      <c r="O170" s="234"/>
    </row>
    <row r="171" spans="13:16" x14ac:dyDescent="0.25">
      <c r="M171" s="185"/>
      <c r="N171" s="186"/>
      <c r="O171" s="234"/>
    </row>
    <row r="172" spans="13:16" x14ac:dyDescent="0.25">
      <c r="M172" s="185"/>
      <c r="N172" s="186"/>
      <c r="O172" s="234"/>
    </row>
    <row r="173" spans="13:16" x14ac:dyDescent="0.25">
      <c r="M173" s="185"/>
      <c r="N173" s="186"/>
      <c r="O173" s="234"/>
    </row>
    <row r="174" spans="13:16" x14ac:dyDescent="0.25">
      <c r="M174" s="185"/>
      <c r="N174" s="186"/>
      <c r="O174" s="234"/>
    </row>
    <row r="175" spans="13:16" x14ac:dyDescent="0.25">
      <c r="M175" s="185"/>
      <c r="N175" s="186"/>
      <c r="O175" s="234"/>
    </row>
    <row r="176" spans="13:16" x14ac:dyDescent="0.25">
      <c r="M176" s="185"/>
      <c r="N176" s="186"/>
      <c r="O176" s="234"/>
    </row>
    <row r="177" spans="13:15" x14ac:dyDescent="0.25">
      <c r="M177" s="185"/>
      <c r="N177" s="186"/>
      <c r="O177" s="234"/>
    </row>
    <row r="178" spans="13:15" x14ac:dyDescent="0.25">
      <c r="M178" s="185"/>
      <c r="N178" s="186"/>
      <c r="O178" s="234"/>
    </row>
    <row r="179" spans="13:15" x14ac:dyDescent="0.25">
      <c r="M179" s="185"/>
      <c r="N179" s="186"/>
      <c r="O179" s="234"/>
    </row>
    <row r="180" spans="13:15" x14ac:dyDescent="0.25">
      <c r="M180" s="185"/>
      <c r="N180" s="186"/>
      <c r="O180" s="234"/>
    </row>
    <row r="181" spans="13:15" x14ac:dyDescent="0.25">
      <c r="M181" s="185"/>
      <c r="N181" s="186"/>
      <c r="O181" s="234"/>
    </row>
    <row r="182" spans="13:15" x14ac:dyDescent="0.25">
      <c r="M182" s="185"/>
      <c r="N182" s="186"/>
      <c r="O182" s="234"/>
    </row>
    <row r="183" spans="13:15" x14ac:dyDescent="0.25">
      <c r="M183" s="185"/>
      <c r="N183" s="186"/>
      <c r="O183" s="234"/>
    </row>
    <row r="184" spans="13:15" x14ac:dyDescent="0.25">
      <c r="M184" s="185"/>
      <c r="N184" s="186"/>
      <c r="O184" s="234"/>
    </row>
    <row r="185" spans="13:15" x14ac:dyDescent="0.25">
      <c r="M185" s="185"/>
      <c r="N185" s="186"/>
      <c r="O185" s="234"/>
    </row>
    <row r="186" spans="13:15" x14ac:dyDescent="0.25">
      <c r="M186" s="185"/>
      <c r="N186" s="186"/>
      <c r="O186" s="234"/>
    </row>
    <row r="187" spans="13:15" x14ac:dyDescent="0.25">
      <c r="M187" s="185"/>
      <c r="N187" s="186"/>
      <c r="O187" s="234"/>
    </row>
    <row r="188" spans="13:15" x14ac:dyDescent="0.25">
      <c r="M188" s="185"/>
      <c r="N188" s="186"/>
      <c r="O188" s="234"/>
    </row>
    <row r="189" spans="13:15" x14ac:dyDescent="0.25">
      <c r="M189" s="185"/>
      <c r="N189" s="186"/>
      <c r="O189" s="234"/>
    </row>
    <row r="190" spans="13:15" x14ac:dyDescent="0.25">
      <c r="M190" s="185"/>
      <c r="N190" s="186"/>
      <c r="O190" s="234"/>
    </row>
    <row r="191" spans="13:15" x14ac:dyDescent="0.25">
      <c r="M191" s="185"/>
      <c r="N191" s="186"/>
      <c r="O191" s="234"/>
    </row>
    <row r="192" spans="13:15" x14ac:dyDescent="0.25">
      <c r="M192" s="185"/>
      <c r="N192" s="186"/>
      <c r="O192" s="234"/>
    </row>
    <row r="193" spans="13:15" x14ac:dyDescent="0.25">
      <c r="M193" s="185"/>
      <c r="N193" s="186"/>
      <c r="O193" s="234"/>
    </row>
    <row r="194" spans="13:15" x14ac:dyDescent="0.25">
      <c r="M194" s="185"/>
      <c r="N194" s="186"/>
      <c r="O194" s="234"/>
    </row>
    <row r="195" spans="13:15" x14ac:dyDescent="0.25">
      <c r="M195" s="185"/>
      <c r="N195" s="186"/>
      <c r="O195" s="234"/>
    </row>
    <row r="196" spans="13:15" x14ac:dyDescent="0.25">
      <c r="M196" s="185"/>
      <c r="N196" s="186"/>
      <c r="O196" s="234"/>
    </row>
    <row r="197" spans="13:15" x14ac:dyDescent="0.25">
      <c r="M197" s="185"/>
      <c r="N197" s="186"/>
      <c r="O197" s="234"/>
    </row>
    <row r="198" spans="13:15" x14ac:dyDescent="0.25">
      <c r="M198" s="185"/>
      <c r="N198" s="186"/>
      <c r="O198" s="234"/>
    </row>
    <row r="199" spans="13:15" x14ac:dyDescent="0.25">
      <c r="M199" s="185"/>
      <c r="N199" s="186"/>
      <c r="O199" s="234"/>
    </row>
    <row r="200" spans="13:15" x14ac:dyDescent="0.25">
      <c r="M200" s="185"/>
      <c r="N200" s="186"/>
      <c r="O200" s="234"/>
    </row>
    <row r="201" spans="13:15" x14ac:dyDescent="0.25">
      <c r="M201" s="185"/>
      <c r="N201" s="186"/>
      <c r="O201" s="234"/>
    </row>
    <row r="202" spans="13:15" x14ac:dyDescent="0.25">
      <c r="M202" s="185"/>
      <c r="N202" s="186"/>
      <c r="O202" s="234"/>
    </row>
    <row r="203" spans="13:15" x14ac:dyDescent="0.25">
      <c r="M203" s="185"/>
      <c r="N203" s="186"/>
      <c r="O203" s="234"/>
    </row>
    <row r="204" spans="13:15" x14ac:dyDescent="0.25">
      <c r="M204" s="185"/>
      <c r="N204" s="186"/>
      <c r="O204" s="234"/>
    </row>
    <row r="205" spans="13:15" x14ac:dyDescent="0.25">
      <c r="M205" s="185"/>
      <c r="N205" s="186"/>
      <c r="O205" s="234"/>
    </row>
    <row r="206" spans="13:15" x14ac:dyDescent="0.25">
      <c r="M206" s="185"/>
      <c r="N206" s="186"/>
      <c r="O206" s="234"/>
    </row>
    <row r="207" spans="13:15" x14ac:dyDescent="0.25">
      <c r="M207" s="185"/>
      <c r="N207" s="186"/>
      <c r="O207" s="234"/>
    </row>
    <row r="208" spans="13:15" x14ac:dyDescent="0.25">
      <c r="M208" s="185"/>
      <c r="N208" s="186"/>
      <c r="O208" s="234"/>
    </row>
    <row r="209" spans="13:15" x14ac:dyDescent="0.25">
      <c r="M209" s="185"/>
      <c r="N209" s="186"/>
      <c r="O209" s="234"/>
    </row>
    <row r="210" spans="13:15" x14ac:dyDescent="0.25">
      <c r="M210" s="185"/>
      <c r="N210" s="186"/>
      <c r="O210" s="234"/>
    </row>
    <row r="211" spans="13:15" x14ac:dyDescent="0.25">
      <c r="M211" s="185"/>
      <c r="N211" s="186"/>
      <c r="O211" s="234"/>
    </row>
    <row r="212" spans="13:15" x14ac:dyDescent="0.25">
      <c r="M212" s="185"/>
      <c r="N212" s="186"/>
      <c r="O212" s="234"/>
    </row>
    <row r="213" spans="13:15" x14ac:dyDescent="0.25">
      <c r="M213" s="185"/>
      <c r="N213" s="186"/>
      <c r="O213" s="234"/>
    </row>
    <row r="214" spans="13:15" x14ac:dyDescent="0.25">
      <c r="M214" s="185"/>
      <c r="N214" s="186"/>
      <c r="O214" s="234"/>
    </row>
    <row r="215" spans="13:15" x14ac:dyDescent="0.25">
      <c r="M215" s="185"/>
      <c r="N215" s="186"/>
      <c r="O215" s="234"/>
    </row>
    <row r="216" spans="13:15" x14ac:dyDescent="0.25">
      <c r="M216" s="185"/>
      <c r="N216" s="186"/>
      <c r="O216" s="234"/>
    </row>
    <row r="217" spans="13:15" x14ac:dyDescent="0.25">
      <c r="M217" s="185"/>
      <c r="N217" s="186"/>
      <c r="O217" s="234"/>
    </row>
    <row r="218" spans="13:15" x14ac:dyDescent="0.25">
      <c r="M218" s="185"/>
      <c r="N218" s="186"/>
      <c r="O218" s="234"/>
    </row>
    <row r="219" spans="13:15" x14ac:dyDescent="0.25">
      <c r="M219" s="185"/>
      <c r="N219" s="186"/>
      <c r="O219" s="234"/>
    </row>
    <row r="220" spans="13:15" x14ac:dyDescent="0.25">
      <c r="M220" s="185"/>
      <c r="N220" s="186"/>
      <c r="O220" s="234"/>
    </row>
    <row r="221" spans="13:15" x14ac:dyDescent="0.25">
      <c r="M221" s="185"/>
      <c r="N221" s="186"/>
      <c r="O221" s="234"/>
    </row>
    <row r="222" spans="13:15" x14ac:dyDescent="0.25">
      <c r="M222" s="185"/>
      <c r="N222" s="186"/>
      <c r="O222" s="234"/>
    </row>
    <row r="223" spans="13:15" x14ac:dyDescent="0.25">
      <c r="M223" s="185"/>
      <c r="N223" s="186"/>
      <c r="O223" s="234"/>
    </row>
    <row r="224" spans="13:15" x14ac:dyDescent="0.25">
      <c r="M224" s="185"/>
      <c r="N224" s="186"/>
      <c r="O224" s="234"/>
    </row>
    <row r="225" spans="13:15" x14ac:dyDescent="0.25">
      <c r="M225" s="185"/>
      <c r="N225" s="186"/>
      <c r="O225" s="234"/>
    </row>
    <row r="226" spans="13:15" x14ac:dyDescent="0.25">
      <c r="M226" s="185"/>
      <c r="N226" s="186"/>
      <c r="O226" s="234"/>
    </row>
    <row r="227" spans="13:15" x14ac:dyDescent="0.25">
      <c r="M227" s="185"/>
      <c r="N227" s="186"/>
      <c r="O227" s="234"/>
    </row>
    <row r="228" spans="13:15" x14ac:dyDescent="0.25">
      <c r="M228" s="185"/>
      <c r="N228" s="186"/>
      <c r="O228" s="234"/>
    </row>
    <row r="229" spans="13:15" x14ac:dyDescent="0.25">
      <c r="M229" s="185"/>
      <c r="N229" s="186"/>
      <c r="O229" s="234"/>
    </row>
    <row r="230" spans="13:15" x14ac:dyDescent="0.25">
      <c r="M230" s="185"/>
      <c r="N230" s="186"/>
      <c r="O230" s="234"/>
    </row>
    <row r="231" spans="13:15" x14ac:dyDescent="0.25">
      <c r="M231" s="185"/>
      <c r="N231" s="186"/>
      <c r="O231" s="234"/>
    </row>
    <row r="232" spans="13:15" x14ac:dyDescent="0.25">
      <c r="M232" s="185"/>
      <c r="N232" s="186"/>
      <c r="O232" s="234"/>
    </row>
    <row r="233" spans="13:15" x14ac:dyDescent="0.25">
      <c r="M233" s="185"/>
      <c r="N233" s="186"/>
      <c r="O233" s="234"/>
    </row>
    <row r="234" spans="13:15" x14ac:dyDescent="0.25">
      <c r="M234" s="185"/>
      <c r="N234" s="186"/>
      <c r="O234" s="234"/>
    </row>
    <row r="235" spans="13:15" x14ac:dyDescent="0.25">
      <c r="M235" s="185"/>
      <c r="N235" s="186"/>
      <c r="O235" s="234"/>
    </row>
    <row r="236" spans="13:15" x14ac:dyDescent="0.25">
      <c r="M236" s="185"/>
      <c r="N236" s="186"/>
      <c r="O236" s="234"/>
    </row>
    <row r="237" spans="13:15" x14ac:dyDescent="0.25">
      <c r="M237" s="185"/>
      <c r="N237" s="186"/>
      <c r="O237" s="234"/>
    </row>
    <row r="238" spans="13:15" x14ac:dyDescent="0.25">
      <c r="M238" s="185"/>
      <c r="N238" s="186"/>
      <c r="O238" s="234"/>
    </row>
    <row r="239" spans="13:15" x14ac:dyDescent="0.25">
      <c r="M239" s="185"/>
      <c r="N239" s="186"/>
      <c r="O239" s="234"/>
    </row>
    <row r="240" spans="13:15" x14ac:dyDescent="0.25">
      <c r="M240" s="185"/>
      <c r="N240" s="186"/>
      <c r="O240" s="234"/>
    </row>
    <row r="241" spans="13:15" x14ac:dyDescent="0.25">
      <c r="M241" s="185"/>
      <c r="N241" s="186"/>
      <c r="O241" s="234"/>
    </row>
    <row r="242" spans="13:15" x14ac:dyDescent="0.25">
      <c r="M242" s="185"/>
      <c r="N242" s="186"/>
      <c r="O242" s="234"/>
    </row>
    <row r="243" spans="13:15" x14ac:dyDescent="0.25">
      <c r="M243" s="185"/>
      <c r="N243" s="186"/>
      <c r="O243" s="234"/>
    </row>
    <row r="244" spans="13:15" x14ac:dyDescent="0.25">
      <c r="M244" s="185"/>
      <c r="N244" s="186"/>
      <c r="O244" s="234"/>
    </row>
    <row r="245" spans="13:15" x14ac:dyDescent="0.25">
      <c r="M245" s="185"/>
      <c r="N245" s="186"/>
      <c r="O245" s="234"/>
    </row>
    <row r="246" spans="13:15" x14ac:dyDescent="0.25">
      <c r="M246" s="185"/>
      <c r="N246" s="186"/>
      <c r="O246" s="234"/>
    </row>
    <row r="247" spans="13:15" x14ac:dyDescent="0.25">
      <c r="M247" s="185"/>
      <c r="N247" s="186"/>
      <c r="O247" s="234"/>
    </row>
    <row r="248" spans="13:15" x14ac:dyDescent="0.25">
      <c r="M248" s="185"/>
      <c r="N248" s="186"/>
      <c r="O248" s="234"/>
    </row>
    <row r="249" spans="13:15" x14ac:dyDescent="0.25">
      <c r="M249" s="185"/>
      <c r="N249" s="186"/>
      <c r="O249" s="234"/>
    </row>
    <row r="250" spans="13:15" x14ac:dyDescent="0.25">
      <c r="M250" s="185"/>
      <c r="N250" s="186"/>
      <c r="O250" s="234"/>
    </row>
    <row r="251" spans="13:15" x14ac:dyDescent="0.25">
      <c r="M251" s="185"/>
      <c r="N251" s="186"/>
      <c r="O251" s="234"/>
    </row>
    <row r="252" spans="13:15" x14ac:dyDescent="0.25">
      <c r="M252" s="185"/>
      <c r="N252" s="186"/>
      <c r="O252" s="234"/>
    </row>
    <row r="253" spans="13:15" x14ac:dyDescent="0.25">
      <c r="M253" s="185"/>
      <c r="N253" s="186"/>
    </row>
    <row r="254" spans="13:15" x14ac:dyDescent="0.25">
      <c r="M254" s="185"/>
      <c r="N254" s="186"/>
    </row>
    <row r="255" spans="13:15" x14ac:dyDescent="0.25">
      <c r="M255" s="185"/>
      <c r="N255" s="186"/>
    </row>
    <row r="256" spans="13:15" x14ac:dyDescent="0.25">
      <c r="M256" s="185"/>
      <c r="N256" s="186"/>
    </row>
    <row r="257" spans="13:14" x14ac:dyDescent="0.25">
      <c r="M257" s="185"/>
      <c r="N257" s="186"/>
    </row>
    <row r="258" spans="13:14" x14ac:dyDescent="0.25">
      <c r="M258" s="185"/>
      <c r="N258" s="186"/>
    </row>
    <row r="259" spans="13:14" x14ac:dyDescent="0.25">
      <c r="M259" s="185"/>
      <c r="N259" s="186"/>
    </row>
    <row r="260" spans="13:14" x14ac:dyDescent="0.25">
      <c r="M260" s="185"/>
      <c r="N260" s="186"/>
    </row>
    <row r="261" spans="13:14" x14ac:dyDescent="0.25">
      <c r="M261" s="185"/>
      <c r="N261" s="186"/>
    </row>
    <row r="262" spans="13:14" x14ac:dyDescent="0.25">
      <c r="M262" s="185"/>
      <c r="N262" s="186"/>
    </row>
    <row r="263" spans="13:14" x14ac:dyDescent="0.25">
      <c r="M263" s="185"/>
      <c r="N263" s="186"/>
    </row>
    <row r="264" spans="13:14" x14ac:dyDescent="0.25">
      <c r="M264" s="185"/>
      <c r="N264" s="186"/>
    </row>
    <row r="265" spans="13:14" x14ac:dyDescent="0.25">
      <c r="M265" s="185"/>
      <c r="N265" s="186"/>
    </row>
    <row r="266" spans="13:14" x14ac:dyDescent="0.25">
      <c r="M266" s="185"/>
      <c r="N266" s="186"/>
    </row>
    <row r="267" spans="13:14" x14ac:dyDescent="0.25">
      <c r="M267" s="185"/>
      <c r="N267" s="186"/>
    </row>
    <row r="268" spans="13:14" x14ac:dyDescent="0.25">
      <c r="M268" s="185"/>
      <c r="N268" s="186"/>
    </row>
    <row r="269" spans="13:14" x14ac:dyDescent="0.25">
      <c r="M269" s="185"/>
      <c r="N269" s="186"/>
    </row>
    <row r="270" spans="13:14" x14ac:dyDescent="0.25">
      <c r="M270" s="185"/>
      <c r="N270" s="186"/>
    </row>
    <row r="271" spans="13:14" x14ac:dyDescent="0.25">
      <c r="M271" s="185"/>
      <c r="N271" s="186"/>
    </row>
    <row r="272" spans="13:14" x14ac:dyDescent="0.25">
      <c r="M272" s="185"/>
      <c r="N272" s="186"/>
    </row>
    <row r="273" spans="13:14" x14ac:dyDescent="0.25">
      <c r="M273" s="185"/>
      <c r="N273" s="186"/>
    </row>
    <row r="274" spans="13:14" x14ac:dyDescent="0.25">
      <c r="M274" s="185"/>
      <c r="N274" s="186"/>
    </row>
    <row r="275" spans="13:14" x14ac:dyDescent="0.25">
      <c r="M275" s="185"/>
      <c r="N275" s="186"/>
    </row>
    <row r="276" spans="13:14" x14ac:dyDescent="0.25">
      <c r="M276" s="185"/>
      <c r="N276" s="186"/>
    </row>
    <row r="277" spans="13:14" x14ac:dyDescent="0.25">
      <c r="M277" s="185"/>
      <c r="N277" s="186"/>
    </row>
    <row r="278" spans="13:14" x14ac:dyDescent="0.25">
      <c r="M278" s="185"/>
      <c r="N278" s="186"/>
    </row>
    <row r="279" spans="13:14" x14ac:dyDescent="0.25">
      <c r="M279" s="185"/>
      <c r="N279" s="186"/>
    </row>
    <row r="280" spans="13:14" x14ac:dyDescent="0.25">
      <c r="M280" s="185"/>
      <c r="N280" s="186"/>
    </row>
    <row r="281" spans="13:14" x14ac:dyDescent="0.25">
      <c r="M281" s="185"/>
      <c r="N281" s="186"/>
    </row>
    <row r="282" spans="13:14" x14ac:dyDescent="0.25">
      <c r="M282" s="185"/>
      <c r="N282" s="186"/>
    </row>
    <row r="283" spans="13:14" x14ac:dyDescent="0.25">
      <c r="M283" s="185"/>
      <c r="N283" s="186"/>
    </row>
    <row r="284" spans="13:14" x14ac:dyDescent="0.25">
      <c r="M284" s="185"/>
      <c r="N284" s="186"/>
    </row>
    <row r="285" spans="13:14" x14ac:dyDescent="0.25">
      <c r="M285" s="185"/>
      <c r="N285" s="186"/>
    </row>
    <row r="286" spans="13:14" x14ac:dyDescent="0.25">
      <c r="M286" s="185"/>
      <c r="N286" s="186"/>
    </row>
    <row r="287" spans="13:14" x14ac:dyDescent="0.25">
      <c r="M287" s="185"/>
      <c r="N287" s="186"/>
    </row>
    <row r="288" spans="13:14" x14ac:dyDescent="0.25">
      <c r="M288" s="185"/>
      <c r="N288" s="186"/>
    </row>
    <row r="289" spans="13:14" x14ac:dyDescent="0.25">
      <c r="M289" s="185"/>
      <c r="N289" s="186"/>
    </row>
    <row r="290" spans="13:14" x14ac:dyDescent="0.25">
      <c r="M290" s="185"/>
      <c r="N290" s="186"/>
    </row>
    <row r="291" spans="13:14" x14ac:dyDescent="0.25">
      <c r="M291" s="185"/>
      <c r="N291" s="186"/>
    </row>
    <row r="292" spans="13:14" x14ac:dyDescent="0.25">
      <c r="M292" s="185"/>
      <c r="N292" s="186"/>
    </row>
    <row r="293" spans="13:14" x14ac:dyDescent="0.25">
      <c r="M293" s="185"/>
      <c r="N293" s="186"/>
    </row>
    <row r="294" spans="13:14" x14ac:dyDescent="0.25">
      <c r="M294" s="185"/>
      <c r="N294" s="186"/>
    </row>
    <row r="295" spans="13:14" x14ac:dyDescent="0.25">
      <c r="M295" s="185"/>
      <c r="N295" s="186"/>
    </row>
    <row r="296" spans="13:14" x14ac:dyDescent="0.25">
      <c r="M296" s="185"/>
      <c r="N296" s="186"/>
    </row>
    <row r="297" spans="13:14" x14ac:dyDescent="0.25">
      <c r="M297" s="185"/>
      <c r="N297" s="186"/>
    </row>
    <row r="298" spans="13:14" x14ac:dyDescent="0.25">
      <c r="M298" s="185"/>
      <c r="N298" s="186"/>
    </row>
    <row r="299" spans="13:14" x14ac:dyDescent="0.25">
      <c r="M299" s="185"/>
      <c r="N299" s="186"/>
    </row>
    <row r="300" spans="13:14" x14ac:dyDescent="0.25">
      <c r="M300" s="185"/>
      <c r="N300" s="186"/>
    </row>
    <row r="301" spans="13:14" x14ac:dyDescent="0.25">
      <c r="M301" s="185"/>
      <c r="N301" s="186"/>
    </row>
    <row r="302" spans="13:14" x14ac:dyDescent="0.25">
      <c r="M302" s="185"/>
      <c r="N302" s="186"/>
    </row>
    <row r="303" spans="13:14" x14ac:dyDescent="0.25">
      <c r="M303" s="185"/>
      <c r="N303" s="186"/>
    </row>
    <row r="304" spans="13:14" x14ac:dyDescent="0.25">
      <c r="M304" s="185"/>
      <c r="N304" s="186"/>
    </row>
    <row r="305" spans="13:14" x14ac:dyDescent="0.25">
      <c r="M305" s="185"/>
      <c r="N305" s="186"/>
    </row>
    <row r="306" spans="13:14" x14ac:dyDescent="0.25">
      <c r="M306" s="185"/>
      <c r="N306" s="186"/>
    </row>
    <row r="307" spans="13:14" x14ac:dyDescent="0.25">
      <c r="M307" s="185"/>
      <c r="N307" s="186"/>
    </row>
    <row r="308" spans="13:14" x14ac:dyDescent="0.25">
      <c r="M308" s="185"/>
      <c r="N308" s="186"/>
    </row>
    <row r="309" spans="13:14" x14ac:dyDescent="0.25">
      <c r="M309" s="185"/>
      <c r="N309" s="186"/>
    </row>
    <row r="310" spans="13:14" x14ac:dyDescent="0.25">
      <c r="M310" s="185"/>
      <c r="N310" s="186"/>
    </row>
    <row r="311" spans="13:14" x14ac:dyDescent="0.25">
      <c r="M311" s="185"/>
      <c r="N311" s="186"/>
    </row>
    <row r="312" spans="13:14" x14ac:dyDescent="0.25">
      <c r="M312" s="185"/>
      <c r="N312" s="186"/>
    </row>
    <row r="313" spans="13:14" x14ac:dyDescent="0.25">
      <c r="M313" s="185"/>
      <c r="N313" s="186"/>
    </row>
    <row r="314" spans="13:14" x14ac:dyDescent="0.25">
      <c r="M314" s="185"/>
      <c r="N314" s="186"/>
    </row>
    <row r="315" spans="13:14" x14ac:dyDescent="0.25">
      <c r="M315" s="185"/>
      <c r="N315" s="186"/>
    </row>
    <row r="316" spans="13:14" x14ac:dyDescent="0.25">
      <c r="M316" s="185"/>
      <c r="N316" s="186"/>
    </row>
    <row r="317" spans="13:14" x14ac:dyDescent="0.25">
      <c r="M317" s="185"/>
      <c r="N317" s="186"/>
    </row>
    <row r="318" spans="13:14" x14ac:dyDescent="0.25">
      <c r="M318" s="185"/>
      <c r="N318" s="186"/>
    </row>
    <row r="319" spans="13:14" x14ac:dyDescent="0.25">
      <c r="M319" s="185"/>
      <c r="N319" s="186"/>
    </row>
    <row r="320" spans="13:14" x14ac:dyDescent="0.25">
      <c r="M320" s="185"/>
      <c r="N320" s="186"/>
    </row>
    <row r="321" spans="13:14" x14ac:dyDescent="0.25">
      <c r="M321" s="185"/>
      <c r="N321" s="186"/>
    </row>
    <row r="322" spans="13:14" x14ac:dyDescent="0.25">
      <c r="M322" s="185"/>
      <c r="N322" s="186"/>
    </row>
    <row r="323" spans="13:14" x14ac:dyDescent="0.25">
      <c r="M323" s="185"/>
      <c r="N323" s="186"/>
    </row>
    <row r="324" spans="13:14" x14ac:dyDescent="0.25">
      <c r="M324" s="185"/>
      <c r="N324" s="186"/>
    </row>
    <row r="325" spans="13:14" x14ac:dyDescent="0.25">
      <c r="M325" s="185"/>
      <c r="N325" s="186"/>
    </row>
    <row r="326" spans="13:14" x14ac:dyDescent="0.25">
      <c r="M326" s="185"/>
      <c r="N326" s="186"/>
    </row>
    <row r="327" spans="13:14" x14ac:dyDescent="0.25">
      <c r="M327" s="185"/>
      <c r="N327" s="186"/>
    </row>
    <row r="328" spans="13:14" x14ac:dyDescent="0.25">
      <c r="M328" s="185"/>
      <c r="N328" s="186"/>
    </row>
    <row r="329" spans="13:14" x14ac:dyDescent="0.25">
      <c r="M329" s="185"/>
      <c r="N329" s="186"/>
    </row>
    <row r="330" spans="13:14" x14ac:dyDescent="0.25">
      <c r="M330" s="185"/>
      <c r="N330" s="186"/>
    </row>
    <row r="331" spans="13:14" x14ac:dyDescent="0.25">
      <c r="M331" s="185"/>
      <c r="N331" s="186"/>
    </row>
    <row r="332" spans="13:14" x14ac:dyDescent="0.25">
      <c r="M332" s="185"/>
      <c r="N332" s="186"/>
    </row>
    <row r="333" spans="13:14" x14ac:dyDescent="0.25">
      <c r="M333" s="185"/>
      <c r="N333" s="186"/>
    </row>
    <row r="334" spans="13:14" x14ac:dyDescent="0.25">
      <c r="M334" s="185"/>
      <c r="N334" s="186"/>
    </row>
    <row r="335" spans="13:14" x14ac:dyDescent="0.25">
      <c r="M335" s="185"/>
      <c r="N335" s="186"/>
    </row>
    <row r="336" spans="13:14" x14ac:dyDescent="0.25">
      <c r="M336" s="185"/>
      <c r="N336" s="186"/>
    </row>
    <row r="337" spans="13:14" x14ac:dyDescent="0.25">
      <c r="M337" s="185"/>
      <c r="N337" s="186"/>
    </row>
    <row r="338" spans="13:14" x14ac:dyDescent="0.25">
      <c r="M338" s="185"/>
      <c r="N338" s="186"/>
    </row>
    <row r="339" spans="13:14" x14ac:dyDescent="0.25">
      <c r="M339" s="185"/>
      <c r="N339" s="186"/>
    </row>
    <row r="340" spans="13:14" x14ac:dyDescent="0.25">
      <c r="M340" s="185"/>
      <c r="N340" s="186"/>
    </row>
    <row r="341" spans="13:14" x14ac:dyDescent="0.25">
      <c r="M341" s="185"/>
      <c r="N341" s="186"/>
    </row>
    <row r="342" spans="13:14" x14ac:dyDescent="0.25">
      <c r="M342" s="185"/>
      <c r="N342" s="186"/>
    </row>
    <row r="343" spans="13:14" x14ac:dyDescent="0.25">
      <c r="M343" s="185"/>
      <c r="N343" s="186"/>
    </row>
    <row r="344" spans="13:14" x14ac:dyDescent="0.25">
      <c r="M344" s="185"/>
      <c r="N344" s="186"/>
    </row>
    <row r="345" spans="13:14" x14ac:dyDescent="0.25">
      <c r="M345" s="185"/>
      <c r="N345" s="186"/>
    </row>
    <row r="346" spans="13:14" x14ac:dyDescent="0.25">
      <c r="M346" s="185"/>
      <c r="N346" s="186"/>
    </row>
    <row r="347" spans="13:14" x14ac:dyDescent="0.25">
      <c r="M347" s="185"/>
      <c r="N347" s="186"/>
    </row>
    <row r="348" spans="13:14" x14ac:dyDescent="0.25">
      <c r="M348" s="185"/>
      <c r="N348" s="186"/>
    </row>
    <row r="349" spans="13:14" x14ac:dyDescent="0.25">
      <c r="M349" s="185"/>
      <c r="N349" s="186"/>
    </row>
    <row r="350" spans="13:14" x14ac:dyDescent="0.25">
      <c r="M350" s="185"/>
      <c r="N350" s="186"/>
    </row>
    <row r="351" spans="13:14" x14ac:dyDescent="0.25">
      <c r="M351" s="185"/>
      <c r="N351" s="186"/>
    </row>
    <row r="352" spans="13:14" x14ac:dyDescent="0.25">
      <c r="M352" s="185"/>
      <c r="N352" s="186"/>
    </row>
    <row r="353" spans="13:14" x14ac:dyDescent="0.25">
      <c r="M353" s="185"/>
      <c r="N353" s="186"/>
    </row>
    <row r="354" spans="13:14" x14ac:dyDescent="0.25">
      <c r="M354" s="185"/>
      <c r="N354" s="186"/>
    </row>
    <row r="355" spans="13:14" x14ac:dyDescent="0.25">
      <c r="M355" s="185"/>
      <c r="N355" s="186"/>
    </row>
    <row r="356" spans="13:14" x14ac:dyDescent="0.25">
      <c r="M356" s="185"/>
      <c r="N356" s="186"/>
    </row>
    <row r="357" spans="13:14" x14ac:dyDescent="0.25">
      <c r="M357" s="185"/>
      <c r="N357" s="186"/>
    </row>
    <row r="358" spans="13:14" x14ac:dyDescent="0.25">
      <c r="M358" s="185"/>
      <c r="N358" s="186"/>
    </row>
    <row r="359" spans="13:14" x14ac:dyDescent="0.25">
      <c r="M359" s="185"/>
      <c r="N359" s="186"/>
    </row>
    <row r="360" spans="13:14" x14ac:dyDescent="0.25">
      <c r="M360" s="185"/>
      <c r="N360" s="186"/>
    </row>
    <row r="361" spans="13:14" x14ac:dyDescent="0.25">
      <c r="M361" s="185"/>
      <c r="N361" s="186"/>
    </row>
    <row r="362" spans="13:14" x14ac:dyDescent="0.25">
      <c r="M362" s="185"/>
      <c r="N362" s="186"/>
    </row>
    <row r="363" spans="13:14" x14ac:dyDescent="0.25">
      <c r="M363" s="185"/>
      <c r="N363" s="186"/>
    </row>
    <row r="364" spans="13:14" x14ac:dyDescent="0.25">
      <c r="M364" s="185"/>
      <c r="N364" s="186"/>
    </row>
    <row r="365" spans="13:14" x14ac:dyDescent="0.25">
      <c r="M365" s="185"/>
      <c r="N365" s="186"/>
    </row>
    <row r="366" spans="13:14" x14ac:dyDescent="0.25">
      <c r="M366" s="185"/>
      <c r="N366" s="186"/>
    </row>
    <row r="367" spans="13:14" x14ac:dyDescent="0.25">
      <c r="M367" s="185"/>
      <c r="N367" s="186"/>
    </row>
    <row r="368" spans="13:14" x14ac:dyDescent="0.25">
      <c r="M368" s="185"/>
      <c r="N368" s="186"/>
    </row>
    <row r="369" spans="13:14" x14ac:dyDescent="0.25">
      <c r="M369" s="185"/>
      <c r="N369" s="186"/>
    </row>
    <row r="370" spans="13:14" x14ac:dyDescent="0.25">
      <c r="M370" s="185"/>
      <c r="N370" s="186"/>
    </row>
    <row r="371" spans="13:14" x14ac:dyDescent="0.25">
      <c r="M371" s="185"/>
      <c r="N371" s="186"/>
    </row>
    <row r="372" spans="13:14" x14ac:dyDescent="0.25">
      <c r="M372" s="185"/>
      <c r="N372" s="186"/>
    </row>
    <row r="373" spans="13:14" x14ac:dyDescent="0.25">
      <c r="M373" s="185"/>
      <c r="N373" s="186"/>
    </row>
    <row r="374" spans="13:14" x14ac:dyDescent="0.25">
      <c r="M374" s="185"/>
      <c r="N374" s="186"/>
    </row>
    <row r="375" spans="13:14" x14ac:dyDescent="0.25">
      <c r="M375" s="185"/>
      <c r="N375" s="186"/>
    </row>
    <row r="376" spans="13:14" x14ac:dyDescent="0.25">
      <c r="M376" s="185"/>
      <c r="N376" s="186"/>
    </row>
    <row r="377" spans="13:14" x14ac:dyDescent="0.25">
      <c r="M377" s="185"/>
      <c r="N377" s="186"/>
    </row>
    <row r="378" spans="13:14" x14ac:dyDescent="0.25">
      <c r="M378" s="185"/>
      <c r="N378" s="186"/>
    </row>
    <row r="379" spans="13:14" x14ac:dyDescent="0.25">
      <c r="M379" s="185"/>
      <c r="N379" s="186"/>
    </row>
    <row r="380" spans="13:14" x14ac:dyDescent="0.25">
      <c r="M380" s="185"/>
      <c r="N380" s="186"/>
    </row>
    <row r="381" spans="13:14" x14ac:dyDescent="0.25">
      <c r="M381" s="185"/>
      <c r="N381" s="186"/>
    </row>
    <row r="382" spans="13:14" x14ac:dyDescent="0.25">
      <c r="M382" s="185"/>
      <c r="N382" s="186"/>
    </row>
    <row r="383" spans="13:14" x14ac:dyDescent="0.25">
      <c r="M383" s="185"/>
      <c r="N383" s="186"/>
    </row>
    <row r="384" spans="13:14" x14ac:dyDescent="0.25">
      <c r="M384" s="185"/>
      <c r="N384" s="186"/>
    </row>
    <row r="385" spans="13:14" x14ac:dyDescent="0.25">
      <c r="M385" s="185"/>
      <c r="N385" s="186"/>
    </row>
    <row r="386" spans="13:14" x14ac:dyDescent="0.25">
      <c r="M386" s="185"/>
      <c r="N386" s="186"/>
    </row>
    <row r="387" spans="13:14" x14ac:dyDescent="0.25">
      <c r="M387" s="185"/>
      <c r="N387" s="186"/>
    </row>
    <row r="388" spans="13:14" x14ac:dyDescent="0.25">
      <c r="M388" s="185"/>
      <c r="N388" s="186"/>
    </row>
    <row r="389" spans="13:14" x14ac:dyDescent="0.25">
      <c r="M389" s="185"/>
      <c r="N389" s="186"/>
    </row>
    <row r="390" spans="13:14" x14ac:dyDescent="0.25">
      <c r="M390" s="185"/>
      <c r="N390" s="186"/>
    </row>
    <row r="391" spans="13:14" x14ac:dyDescent="0.25">
      <c r="M391" s="185"/>
      <c r="N391" s="186"/>
    </row>
    <row r="392" spans="13:14" x14ac:dyDescent="0.25">
      <c r="M392" s="185"/>
      <c r="N392" s="186"/>
    </row>
    <row r="393" spans="13:14" x14ac:dyDescent="0.25">
      <c r="M393" s="185"/>
      <c r="N393" s="186"/>
    </row>
    <row r="394" spans="13:14" x14ac:dyDescent="0.25">
      <c r="M394" s="185"/>
      <c r="N394" s="186"/>
    </row>
    <row r="395" spans="13:14" x14ac:dyDescent="0.25">
      <c r="M395" s="185"/>
      <c r="N395" s="186"/>
    </row>
    <row r="396" spans="13:14" x14ac:dyDescent="0.25">
      <c r="M396" s="185"/>
      <c r="N396" s="186"/>
    </row>
    <row r="397" spans="13:14" x14ac:dyDescent="0.25">
      <c r="M397" s="185"/>
      <c r="N397" s="186"/>
    </row>
    <row r="398" spans="13:14" x14ac:dyDescent="0.25">
      <c r="M398" s="185"/>
      <c r="N398" s="186"/>
    </row>
    <row r="399" spans="13:14" x14ac:dyDescent="0.25">
      <c r="M399" s="185"/>
      <c r="N399" s="186"/>
    </row>
    <row r="400" spans="13:14" x14ac:dyDescent="0.25">
      <c r="M400" s="185"/>
      <c r="N400" s="186"/>
    </row>
    <row r="401" spans="13:14" x14ac:dyDescent="0.25">
      <c r="M401" s="185"/>
      <c r="N401" s="186"/>
    </row>
    <row r="402" spans="13:14" x14ac:dyDescent="0.25">
      <c r="M402" s="185"/>
      <c r="N402" s="186"/>
    </row>
    <row r="403" spans="13:14" x14ac:dyDescent="0.25">
      <c r="M403" s="185"/>
      <c r="N403" s="186"/>
    </row>
    <row r="404" spans="13:14" x14ac:dyDescent="0.25">
      <c r="M404" s="185"/>
      <c r="N404" s="186"/>
    </row>
    <row r="405" spans="13:14" x14ac:dyDescent="0.25">
      <c r="M405" s="185"/>
      <c r="N405" s="186"/>
    </row>
    <row r="406" spans="13:14" x14ac:dyDescent="0.25">
      <c r="M406" s="185"/>
      <c r="N406" s="186"/>
    </row>
    <row r="407" spans="13:14" x14ac:dyDescent="0.25">
      <c r="M407" s="185"/>
      <c r="N407" s="186"/>
    </row>
    <row r="408" spans="13:14" x14ac:dyDescent="0.25">
      <c r="M408" s="185"/>
      <c r="N408" s="186"/>
    </row>
    <row r="409" spans="13:14" x14ac:dyDescent="0.25">
      <c r="M409" s="185"/>
      <c r="N409" s="186"/>
    </row>
    <row r="410" spans="13:14" x14ac:dyDescent="0.25">
      <c r="M410" s="185"/>
      <c r="N410" s="186"/>
    </row>
    <row r="411" spans="13:14" x14ac:dyDescent="0.25">
      <c r="M411" s="185"/>
      <c r="N411" s="186"/>
    </row>
    <row r="412" spans="13:14" x14ac:dyDescent="0.25">
      <c r="M412" s="185"/>
      <c r="N412" s="186"/>
    </row>
    <row r="413" spans="13:14" x14ac:dyDescent="0.25">
      <c r="M413" s="185"/>
      <c r="N413" s="186"/>
    </row>
    <row r="414" spans="13:14" x14ac:dyDescent="0.25">
      <c r="M414" s="185"/>
      <c r="N414" s="186"/>
    </row>
    <row r="415" spans="13:14" x14ac:dyDescent="0.25">
      <c r="M415" s="185"/>
      <c r="N415" s="186"/>
    </row>
    <row r="416" spans="13:14" x14ac:dyDescent="0.25">
      <c r="M416" s="185"/>
      <c r="N416" s="186"/>
    </row>
    <row r="417" spans="13:14" x14ac:dyDescent="0.25">
      <c r="M417" s="185"/>
      <c r="N417" s="186"/>
    </row>
    <row r="418" spans="13:14" x14ac:dyDescent="0.25">
      <c r="M418" s="185"/>
      <c r="N418" s="186"/>
    </row>
    <row r="419" spans="13:14" x14ac:dyDescent="0.25">
      <c r="M419" s="185"/>
      <c r="N419" s="186"/>
    </row>
    <row r="420" spans="13:14" x14ac:dyDescent="0.25">
      <c r="M420" s="185"/>
      <c r="N420" s="186"/>
    </row>
    <row r="421" spans="13:14" x14ac:dyDescent="0.25">
      <c r="M421" s="185"/>
      <c r="N421" s="186"/>
    </row>
    <row r="422" spans="13:14" x14ac:dyDescent="0.25">
      <c r="M422" s="185"/>
      <c r="N422" s="186"/>
    </row>
    <row r="423" spans="13:14" x14ac:dyDescent="0.25">
      <c r="M423" s="185"/>
      <c r="N423" s="186"/>
    </row>
    <row r="424" spans="13:14" x14ac:dyDescent="0.25">
      <c r="M424" s="185"/>
      <c r="N424" s="186"/>
    </row>
    <row r="425" spans="13:14" x14ac:dyDescent="0.25">
      <c r="M425" s="185"/>
      <c r="N425" s="186"/>
    </row>
    <row r="426" spans="13:14" x14ac:dyDescent="0.25">
      <c r="M426" s="185"/>
      <c r="N426" s="186"/>
    </row>
    <row r="427" spans="13:14" x14ac:dyDescent="0.25">
      <c r="M427" s="185"/>
      <c r="N427" s="186"/>
    </row>
    <row r="428" spans="13:14" x14ac:dyDescent="0.25">
      <c r="M428" s="185"/>
      <c r="N428" s="186"/>
    </row>
    <row r="429" spans="13:14" x14ac:dyDescent="0.25">
      <c r="M429" s="185"/>
      <c r="N429" s="186"/>
    </row>
    <row r="430" spans="13:14" x14ac:dyDescent="0.25">
      <c r="M430" s="185"/>
      <c r="N430" s="186"/>
    </row>
    <row r="431" spans="13:14" x14ac:dyDescent="0.25">
      <c r="M431" s="185"/>
      <c r="N431" s="186"/>
    </row>
    <row r="432" spans="13:14" x14ac:dyDescent="0.25">
      <c r="M432" s="185"/>
      <c r="N432" s="186"/>
    </row>
    <row r="433" spans="13:14" x14ac:dyDescent="0.25">
      <c r="M433" s="185"/>
      <c r="N433" s="186"/>
    </row>
    <row r="434" spans="13:14" x14ac:dyDescent="0.25">
      <c r="M434" s="185"/>
      <c r="N434" s="186"/>
    </row>
    <row r="435" spans="13:14" x14ac:dyDescent="0.25">
      <c r="M435" s="185"/>
      <c r="N435" s="186"/>
    </row>
    <row r="436" spans="13:14" x14ac:dyDescent="0.25">
      <c r="M436" s="185"/>
      <c r="N436" s="186"/>
    </row>
    <row r="437" spans="13:14" x14ac:dyDescent="0.25">
      <c r="M437" s="185"/>
      <c r="N437" s="186"/>
    </row>
    <row r="438" spans="13:14" x14ac:dyDescent="0.25">
      <c r="M438" s="185"/>
      <c r="N438" s="186"/>
    </row>
    <row r="439" spans="13:14" x14ac:dyDescent="0.25">
      <c r="M439" s="185"/>
      <c r="N439" s="186"/>
    </row>
    <row r="440" spans="13:14" x14ac:dyDescent="0.25">
      <c r="M440" s="185"/>
      <c r="N440" s="186"/>
    </row>
    <row r="441" spans="13:14" x14ac:dyDescent="0.25">
      <c r="M441" s="185"/>
      <c r="N441" s="186"/>
    </row>
    <row r="442" spans="13:14" x14ac:dyDescent="0.25">
      <c r="M442" s="185"/>
      <c r="N442" s="186"/>
    </row>
    <row r="443" spans="13:14" x14ac:dyDescent="0.25">
      <c r="M443" s="185"/>
      <c r="N443" s="186"/>
    </row>
    <row r="444" spans="13:14" x14ac:dyDescent="0.25">
      <c r="M444" s="185"/>
      <c r="N444" s="186"/>
    </row>
    <row r="445" spans="13:14" x14ac:dyDescent="0.25">
      <c r="M445" s="185"/>
      <c r="N445" s="186"/>
    </row>
    <row r="446" spans="13:14" x14ac:dyDescent="0.25">
      <c r="M446" s="185"/>
      <c r="N446" s="186"/>
    </row>
    <row r="447" spans="13:14" x14ac:dyDescent="0.25">
      <c r="M447" s="185"/>
      <c r="N447" s="186"/>
    </row>
    <row r="448" spans="13:14" x14ac:dyDescent="0.25">
      <c r="M448" s="185"/>
      <c r="N448" s="186"/>
    </row>
    <row r="449" spans="13:14" x14ac:dyDescent="0.25">
      <c r="M449" s="185"/>
      <c r="N449" s="186"/>
    </row>
    <row r="450" spans="13:14" x14ac:dyDescent="0.25">
      <c r="M450" s="185"/>
      <c r="N450" s="186"/>
    </row>
    <row r="451" spans="13:14" x14ac:dyDescent="0.25">
      <c r="M451" s="185"/>
      <c r="N451" s="186"/>
    </row>
    <row r="452" spans="13:14" x14ac:dyDescent="0.25">
      <c r="M452" s="185"/>
      <c r="N452" s="186"/>
    </row>
    <row r="453" spans="13:14" x14ac:dyDescent="0.25">
      <c r="M453" s="185"/>
      <c r="N453" s="186"/>
    </row>
    <row r="454" spans="13:14" x14ac:dyDescent="0.25">
      <c r="M454" s="185"/>
      <c r="N454" s="186"/>
    </row>
    <row r="455" spans="13:14" x14ac:dyDescent="0.25">
      <c r="M455" s="185"/>
      <c r="N455" s="186"/>
    </row>
    <row r="456" spans="13:14" x14ac:dyDescent="0.25">
      <c r="M456" s="185"/>
      <c r="N456" s="186"/>
    </row>
    <row r="457" spans="13:14" x14ac:dyDescent="0.25">
      <c r="M457" s="185"/>
      <c r="N457" s="186"/>
    </row>
    <row r="458" spans="13:14" x14ac:dyDescent="0.25">
      <c r="M458" s="185"/>
      <c r="N458" s="186"/>
    </row>
    <row r="459" spans="13:14" x14ac:dyDescent="0.25">
      <c r="M459" s="185"/>
      <c r="N459" s="186"/>
    </row>
    <row r="460" spans="13:14" x14ac:dyDescent="0.25">
      <c r="M460" s="185"/>
      <c r="N460" s="186"/>
    </row>
    <row r="461" spans="13:14" x14ac:dyDescent="0.25">
      <c r="M461" s="185"/>
      <c r="N461" s="186"/>
    </row>
    <row r="462" spans="13:14" x14ac:dyDescent="0.25">
      <c r="M462" s="185"/>
      <c r="N462" s="186"/>
    </row>
    <row r="463" spans="13:14" x14ac:dyDescent="0.25">
      <c r="M463" s="185"/>
      <c r="N463" s="186"/>
    </row>
    <row r="464" spans="13:14" x14ac:dyDescent="0.25">
      <c r="M464" s="185"/>
      <c r="N464" s="186"/>
    </row>
    <row r="465" spans="13:14" x14ac:dyDescent="0.25">
      <c r="M465" s="185"/>
      <c r="N465" s="186"/>
    </row>
    <row r="466" spans="13:14" x14ac:dyDescent="0.25">
      <c r="M466" s="185"/>
      <c r="N466" s="186"/>
    </row>
    <row r="467" spans="13:14" x14ac:dyDescent="0.25">
      <c r="M467" s="185"/>
      <c r="N467" s="186"/>
    </row>
    <row r="468" spans="13:14" x14ac:dyDescent="0.25">
      <c r="M468" s="185"/>
      <c r="N468" s="186"/>
    </row>
    <row r="469" spans="13:14" x14ac:dyDescent="0.25">
      <c r="M469" s="185"/>
      <c r="N469" s="186"/>
    </row>
    <row r="470" spans="13:14" x14ac:dyDescent="0.25">
      <c r="M470" s="185"/>
      <c r="N470" s="186"/>
    </row>
    <row r="471" spans="13:14" x14ac:dyDescent="0.25">
      <c r="M471" s="185"/>
      <c r="N471" s="186"/>
    </row>
    <row r="472" spans="13:14" x14ac:dyDescent="0.25">
      <c r="M472" s="185"/>
      <c r="N472" s="186"/>
    </row>
    <row r="473" spans="13:14" x14ac:dyDescent="0.25">
      <c r="M473" s="185"/>
      <c r="N473" s="186"/>
    </row>
    <row r="474" spans="13:14" x14ac:dyDescent="0.25">
      <c r="M474" s="185"/>
      <c r="N474" s="186"/>
    </row>
    <row r="475" spans="13:14" x14ac:dyDescent="0.25">
      <c r="M475" s="185"/>
      <c r="N475" s="186"/>
    </row>
    <row r="476" spans="13:14" x14ac:dyDescent="0.25">
      <c r="M476" s="185"/>
      <c r="N476" s="186"/>
    </row>
    <row r="477" spans="13:14" x14ac:dyDescent="0.25">
      <c r="M477" s="185"/>
      <c r="N477" s="186"/>
    </row>
    <row r="478" spans="13:14" x14ac:dyDescent="0.25">
      <c r="M478" s="185"/>
      <c r="N478" s="186"/>
    </row>
    <row r="479" spans="13:14" x14ac:dyDescent="0.25">
      <c r="M479" s="185"/>
      <c r="N479" s="186"/>
    </row>
    <row r="480" spans="13:14" x14ac:dyDescent="0.25">
      <c r="M480" s="185"/>
      <c r="N480" s="186"/>
    </row>
    <row r="481" spans="13:14" x14ac:dyDescent="0.25">
      <c r="M481" s="185"/>
      <c r="N481" s="186"/>
    </row>
    <row r="482" spans="13:14" x14ac:dyDescent="0.25">
      <c r="M482" s="185"/>
      <c r="N482" s="186"/>
    </row>
    <row r="483" spans="13:14" x14ac:dyDescent="0.25">
      <c r="M483" s="185"/>
      <c r="N483" s="186"/>
    </row>
    <row r="484" spans="13:14" x14ac:dyDescent="0.25">
      <c r="M484" s="185"/>
      <c r="N484" s="186"/>
    </row>
    <row r="485" spans="13:14" x14ac:dyDescent="0.25">
      <c r="M485" s="185"/>
      <c r="N485" s="186"/>
    </row>
    <row r="486" spans="13:14" x14ac:dyDescent="0.25">
      <c r="M486" s="185"/>
      <c r="N486" s="186"/>
    </row>
    <row r="487" spans="13:14" x14ac:dyDescent="0.25">
      <c r="M487" s="185"/>
      <c r="N487" s="186"/>
    </row>
    <row r="488" spans="13:14" x14ac:dyDescent="0.25">
      <c r="M488" s="185"/>
      <c r="N488" s="186"/>
    </row>
    <row r="489" spans="13:14" x14ac:dyDescent="0.25">
      <c r="M489" s="185"/>
      <c r="N489" s="186"/>
    </row>
    <row r="490" spans="13:14" x14ac:dyDescent="0.25">
      <c r="M490" s="185"/>
      <c r="N490" s="186"/>
    </row>
    <row r="491" spans="13:14" x14ac:dyDescent="0.25">
      <c r="M491" s="185"/>
      <c r="N491" s="186"/>
    </row>
    <row r="492" spans="13:14" x14ac:dyDescent="0.25">
      <c r="M492" s="185"/>
      <c r="N492" s="186"/>
    </row>
    <row r="493" spans="13:14" x14ac:dyDescent="0.25">
      <c r="M493" s="185"/>
      <c r="N493" s="186"/>
    </row>
    <row r="494" spans="13:14" x14ac:dyDescent="0.25">
      <c r="M494" s="185"/>
      <c r="N494" s="186"/>
    </row>
    <row r="495" spans="13:14" x14ac:dyDescent="0.25">
      <c r="M495" s="185"/>
      <c r="N495" s="186"/>
    </row>
    <row r="496" spans="13:14" x14ac:dyDescent="0.25">
      <c r="M496" s="185"/>
      <c r="N496" s="186"/>
    </row>
    <row r="497" spans="13:14" x14ac:dyDescent="0.25">
      <c r="M497" s="185"/>
      <c r="N497" s="186"/>
    </row>
    <row r="498" spans="13:14" x14ac:dyDescent="0.25">
      <c r="M498" s="185"/>
      <c r="N498" s="186"/>
    </row>
    <row r="499" spans="13:14" x14ac:dyDescent="0.25">
      <c r="M499" s="185"/>
      <c r="N499" s="186"/>
    </row>
    <row r="500" spans="13:14" x14ac:dyDescent="0.25">
      <c r="M500" s="185"/>
      <c r="N500" s="186"/>
    </row>
    <row r="501" spans="13:14" x14ac:dyDescent="0.25">
      <c r="M501" s="185"/>
      <c r="N501" s="186"/>
    </row>
    <row r="502" spans="13:14" x14ac:dyDescent="0.25">
      <c r="M502" s="185"/>
      <c r="N502" s="186"/>
    </row>
    <row r="503" spans="13:14" x14ac:dyDescent="0.25">
      <c r="M503" s="185"/>
      <c r="N503" s="186"/>
    </row>
    <row r="504" spans="13:14" x14ac:dyDescent="0.25">
      <c r="M504" s="185"/>
      <c r="N504" s="186"/>
    </row>
    <row r="505" spans="13:14" x14ac:dyDescent="0.25">
      <c r="M505" s="185"/>
      <c r="N505" s="186"/>
    </row>
    <row r="506" spans="13:14" x14ac:dyDescent="0.25">
      <c r="M506" s="185"/>
      <c r="N506" s="186"/>
    </row>
  </sheetData>
  <autoFilter ref="A10:K10"/>
  <mergeCells count="6">
    <mergeCell ref="P6:P8"/>
    <mergeCell ref="I1:J1"/>
    <mergeCell ref="M5:O5"/>
    <mergeCell ref="M6:M8"/>
    <mergeCell ref="N6:N8"/>
    <mergeCell ref="O6:O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2014-08-19T11:22:44Z</cp:lastPrinted>
  <dcterms:created xsi:type="dcterms:W3CDTF">2014-03-25T12:30:43Z</dcterms:created>
  <dcterms:modified xsi:type="dcterms:W3CDTF">2014-09-08T07:03:30Z</dcterms:modified>
</cp:coreProperties>
</file>